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Settings" sheetId="2" state="visible" r:id="rId4"/>
    <sheet name="Calculator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<sst xmlns="http://schemas.openxmlformats.org/spreadsheetml/2006/main" count="68" uniqueCount="68">
  <si>
    <t xml:space="preserve">LUXIA · THE OPERATIONAL GUIDES</t>
  </si>
  <si>
    <t xml:space="preserve">Reorder Point Calculator</t>
  </si>
  <si>
    <t xml:space="preserve">Companion to Guide 03 — Reorder points, lead times and cover</t>
  </si>
  <si>
    <t xml:space="preserve">WHAT THIS DOES</t>
  </si>
  <si>
    <t xml:space="preserve">Calculates a defensible reorder point for each variant from your own Shopify data.</t>
  </si>
  <si>
    <t xml:space="preserve">It excludes out-of-stock days from the velocity calculation, which is the single most</t>
  </si>
  <si>
    <t xml:space="preserve">common reason stores permanently under-order their bestsellers.</t>
  </si>
  <si>
    <t xml:space="preserve">THE TWO EXPORTS YOU NEED</t>
  </si>
  <si>
    <t xml:space="preserve">Both are native Shopify reports. Analytics → Reports → filter Category → Inventory.</t>
  </si>
  <si>
    <t xml:space="preserve">1.</t>
  </si>
  <si>
    <t xml:space="preserve">Inventory sold daily by product — set the date range to the last 90 days.</t>
  </si>
  <si>
    <t xml:space="preserve">Gives you units sold per variant. Goes in column D.</t>
  </si>
  <si>
    <t xml:space="preserve">2.</t>
  </si>
  <si>
    <t xml:space="preserve">Inventory by location — your current available stock per variant.</t>
  </si>
  <si>
    <t xml:space="preserve">Goes in column F. Use available, not on hand.</t>
  </si>
  <si>
    <t xml:space="preserve">THE ONE FIGURE SHOPIFY WILL NOT GIVE YOU</t>
  </si>
  <si>
    <t xml:space="preserve">Column E asks how many of the last 90 days each variant was actually in stock.</t>
  </si>
  <si>
    <t xml:space="preserve">Shopify does not report this. If you are not capturing daily stock snapshots you will</t>
  </si>
  <si>
    <t xml:space="preserve">have to estimate it for the variants you know went to zero. Start capturing now — a</t>
  </si>
  <si>
    <t xml:space="preserve">daily export of inventory by location is enough, and the data is not recoverable later.</t>
  </si>
  <si>
    <t xml:space="preserve">If a variant was in stock the whole period, enter 90.</t>
  </si>
  <si>
    <t xml:space="preserve">LEGEND</t>
  </si>
  <si>
    <t xml:space="preserve">Blue text on a tinted cell — you fill this in.</t>
  </si>
  <si>
    <t xml:space="preserve">Black text — calculated. Do not overwrite.</t>
  </si>
  <si>
    <t xml:space="preserve">Row 3 of the calculator is a worked example. Delete it before you use the sheet.</t>
  </si>
  <si>
    <t xml:space="preserve">HOW TO USE IT</t>
  </si>
  <si>
    <t xml:space="preserve">Set your defaults on the Settings tab first, then fill in columns A to H on the</t>
  </si>
  <si>
    <t xml:space="preserve">Calculator tab. Start with your top twenty variants by revenue rather than the whole</t>
  </si>
  <si>
    <t xml:space="preserve">catalogue — a store that tries to maintain 400 reorder points maintains none of them.</t>
  </si>
  <si>
    <t xml:space="preserve">Revisit monthly. The calculation is worth little; the habit of doing it is worth a lot.</t>
  </si>
  <si>
    <t xml:space="preserve">Luxia Ltd · Registered in England &amp; Wales, No. 13431915 · hello@luxia.uk</t>
  </si>
  <si>
    <t xml:space="preserve">scorecard.luxia.uk</t>
  </si>
  <si>
    <t xml:space="preserve">SETTINGS</t>
  </si>
  <si>
    <t xml:space="preserve">Defaults</t>
  </si>
  <si>
    <t xml:space="preserve">These feed every row on the Calculator tab. Change them here, not in the formulas.</t>
  </si>
  <si>
    <t xml:space="preserve">Default buffer cover (weeks)</t>
  </si>
  <si>
    <t xml:space="preserve">Weeks of stock held above lead-time demand. 2 for stable lines, 3–4 for variable demand or an unreliable supplier, 4–6 for seasonal.</t>
  </si>
  <si>
    <t xml:space="preserve">Order cycle (weeks)</t>
  </si>
  <si>
    <t xml:space="preserve">How often you place orders with a supplier. Used to size the suggested order quantity.</t>
  </si>
  <si>
    <t xml:space="preserve">Approaching-threshold multiplier</t>
  </si>
  <si>
    <t xml:space="preserve">Flags a variant as Approaching when stock falls below this multiple of its reorder point.</t>
  </si>
  <si>
    <t xml:space="preserve">Slow-mover sell-through threshold</t>
  </si>
  <si>
    <t xml:space="preserve">Sell-through below this over 90 days is flagged as slow. Stored as a fraction.</t>
  </si>
  <si>
    <t xml:space="preserve">Review period (days)</t>
  </si>
  <si>
    <t xml:space="preserve">The period your units-sold figure covers. Change only if you exported a different range.</t>
  </si>
  <si>
    <t xml:space="preserve">Named cells used by the Calculator: D8 buffer · D10 order cycle · D12 threshold · D14 sell-through · D16 period</t>
  </si>
  <si>
    <t xml:space="preserve">REORDER POINT CALCULATOR — dark headers are yours to fill in · row 3 is a worked example, delete it before use</t>
  </si>
  <si>
    <t xml:space="preserve">Product</t>
  </si>
  <si>
    <t xml:space="preserve">Variant</t>
  </si>
  <si>
    <t xml:space="preserve">SKU</t>
  </si>
  <si>
    <t xml:space="preserve">Units sold (90 days)</t>
  </si>
  <si>
    <t xml:space="preserve">Days in stock (of 90)</t>
  </si>
  <si>
    <t xml:space="preserve">Stock available now</t>
  </si>
  <si>
    <t xml:space="preserve">Lead time (weeks)</t>
  </si>
  <si>
    <t xml:space="preserve">Buffer (weeks)</t>
  </si>
  <si>
    <t xml:space="preserve">Daily velocity</t>
  </si>
  <si>
    <t xml:space="preserve">Weekly velocity</t>
  </si>
  <si>
    <t xml:space="preserve">Reorder point</t>
  </si>
  <si>
    <t xml:space="preserve">Weeks cover left</t>
  </si>
  <si>
    <t xml:space="preserve">Action</t>
  </si>
  <si>
    <t xml:space="preserve">Suggested order qty</t>
  </si>
  <si>
    <t xml:space="preserve">Sell-through 90d</t>
  </si>
  <si>
    <t xml:space="preserve">Stock note</t>
  </si>
  <si>
    <t xml:space="preserve">Merino Crew</t>
  </si>
  <si>
    <t xml:space="preserve">Medium / Navy</t>
  </si>
  <si>
    <t xml:space="preserve">MC-M-NVY</t>
  </si>
  <si>
    <t xml:space="preserve">Reorder point = weekly velocity × (lead time + buffer).  Weekly velocity = units sold ÷ days in stock × 7 — out-of-stock days excluded deliberately.  Suggested order qty covers lead time + buffer + one order cycle, less stock on hand.</t>
  </si>
  <si>
    <t xml:space="preserve">Use the longest of your last six real lead times, not the supplier's quoted figure, and measure to the point stock is sellable on site — receiving included.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</si>
</sst>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%"/>
    <numFmt numFmtId="166" formatCode="0.00"/>
    <numFmt numFmtId="167" formatCode="0.0"/>
    <numFmt numFmtId="168" formatCode="0"/>
    <numFmt numFmtId="169" formatCode="0.0%"/>
    <numFmt numFmtId="170" formatCode="General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DDC1BD"/>
      <name val="Arial"/>
      <family val="0"/>
      <charset val="1"/>
    </font>
    <font>
      <b val="true"/>
      <sz val="18"/>
      <color rgb="FF1A1140"/>
      <name val="Arial"/>
      <family val="0"/>
      <charset val="1"/>
    </font>
    <font>
      <sz val="10"/>
      <color rgb="FF7A7090"/>
      <name val="Arial"/>
      <family val="0"/>
      <charset val="1"/>
    </font>
    <font>
      <b val="true"/>
      <sz val="9"/>
      <color rgb="FF1A1140"/>
      <name val="Arial"/>
      <family val="0"/>
      <charset val="1"/>
    </font>
    <font>
      <b val="true"/>
      <sz val="10"/>
      <color rgb="FF1A1140"/>
      <name val="Arial"/>
      <family val="0"/>
      <charset val="1"/>
    </font>
    <font>
      <sz val="10"/>
      <color rgb="FFB0A8C0"/>
      <name val="Arial"/>
      <family val="0"/>
      <charset val="1"/>
    </font>
    <font>
      <b val="true"/>
      <sz val="9"/>
      <color rgb="FFC0404A"/>
      <name val="Arial"/>
      <family val="0"/>
      <charset val="1"/>
    </font>
    <font>
      <i val="true"/>
      <sz val="10"/>
      <color rgb="FF1A1140"/>
      <name val="Arial"/>
      <family val="0"/>
      <charset val="1"/>
    </font>
    <font>
      <sz val="8"/>
      <color rgb="FFB0A8C0"/>
      <name val="Arial"/>
      <family val="0"/>
      <charset val="1"/>
    </font>
    <font>
      <b val="true"/>
      <sz val="14"/>
      <color rgb="FF1A1140"/>
      <name val="Arial"/>
      <family val="0"/>
      <charset val="1"/>
    </font>
    <font>
      <sz val="10"/>
      <color rgb="FF1A1140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sz val="9"/>
      <color rgb="FFB0A8C0"/>
      <name val="Arial"/>
      <family val="0"/>
      <charset val="1"/>
    </font>
    <font>
      <b val="true"/>
      <sz val="9"/>
      <color rgb="FF7A7090"/>
      <name val="Arial"/>
      <family val="0"/>
      <charset val="1"/>
    </font>
    <font>
      <b val="true"/>
      <sz val="9"/>
      <color rgb="FFFFFFFF"/>
      <name val="Arial"/>
      <family val="0"/>
      <charset val="1"/>
    </font>
    <font>
      <i val="true"/>
      <sz val="10"/>
      <color rgb="FF0000FF"/>
      <name val="Arial"/>
      <family val="0"/>
      <charset val="1"/>
    </font>
    <font>
      <sz val="10"/>
      <color rgb="FF0000FF"/>
      <name val="Arial"/>
      <family val="0"/>
      <charset val="1"/>
    </font>
    <font>
      <sz val="9"/>
      <color rgb="FF7A709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3F0F8"/>
        <bgColor rgb="FFFFFFFF"/>
      </patternFill>
    </fill>
    <fill>
      <patternFill patternType="solid">
        <fgColor rgb="FF1A1140"/>
        <bgColor rgb="FF000000"/>
      </patternFill>
    </fill>
    <fill>
      <patternFill patternType="solid">
        <fgColor rgb="FFDDC1BD"/>
        <bgColor rgb="FFFFCC99"/>
      </patternFill>
    </fill>
    <fill>
      <patternFill patternType="solid">
        <fgColor rgb="FFFFFFFF"/>
        <bgColor rgb="FFF3F0F8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B0A8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1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14" fillId="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1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1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1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1A1140"/>
      <rgbColor rgb="FF808000"/>
      <rgbColor rgb="FF800080"/>
      <rgbColor rgb="FF008080"/>
      <rgbColor rgb="FFDDC1BD"/>
      <rgbColor rgb="FF808080"/>
      <rgbColor rgb="FF9999FF"/>
      <rgbColor rgb="FFC0404A"/>
      <rgbColor rgb="FFF3F0F8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A7090"/>
      <rgbColor rgb="FFB0A8C0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4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"/>
    <col collapsed="false" customWidth="true" hidden="false" outlineLevel="0" max="3" min="3" style="0" width="100"/>
  </cols>
  <sheetData>
    <row r="2" customFormat="false" ht="15" hidden="false" customHeight="false" outlineLevel="0" collapsed="false">
      <c r="B2" s="1" t="s">
        <v>0</v>
      </c>
    </row>
    <row r="4" customFormat="false" ht="22.05" hidden="false" customHeight="false" outlineLevel="0" collapsed="false">
      <c r="B4" s="2" t="s">
        <v>1</v>
      </c>
    </row>
    <row r="5" customFormat="false" ht="15" hidden="false" customHeight="false" outlineLevel="0" collapsed="false">
      <c r="B5" s="3" t="s">
        <v>2</v>
      </c>
    </row>
    <row r="8" customFormat="false" ht="15" hidden="false" customHeight="false" outlineLevel="0" collapsed="false">
      <c r="B8" s="4" t="s">
        <v>3</v>
      </c>
    </row>
    <row r="9" customFormat="false" ht="15" hidden="false" customHeight="false" outlineLevel="0" collapsed="false">
      <c r="B9" s="3" t="s">
        <v>4</v>
      </c>
    </row>
    <row r="10" customFormat="false" ht="15" hidden="false" customHeight="false" outlineLevel="0" collapsed="false">
      <c r="B10" s="3" t="s">
        <v>5</v>
      </c>
    </row>
    <row r="11" customFormat="false" ht="15" hidden="false" customHeight="false" outlineLevel="0" collapsed="false">
      <c r="B11" s="3" t="s">
        <v>6</v>
      </c>
    </row>
    <row r="14" customFormat="false" ht="15" hidden="false" customHeight="false" outlineLevel="0" collapsed="false">
      <c r="B14" s="4" t="s">
        <v>7</v>
      </c>
    </row>
    <row r="15" customFormat="false" ht="15" hidden="false" customHeight="false" outlineLevel="0" collapsed="false">
      <c r="B15" s="3" t="s">
        <v>8</v>
      </c>
    </row>
    <row r="17" customFormat="false" ht="15" hidden="false" customHeight="false" outlineLevel="0" collapsed="false">
      <c r="B17" s="5" t="s">
        <v>9</v>
      </c>
      <c r="C17" s="3" t="s">
        <v>10</v>
      </c>
    </row>
    <row r="18" customFormat="false" ht="15" hidden="false" customHeight="false" outlineLevel="0" collapsed="false">
      <c r="C18" s="6" t="s">
        <v>11</v>
      </c>
    </row>
    <row r="20" customFormat="false" ht="15" hidden="false" customHeight="false" outlineLevel="0" collapsed="false">
      <c r="B20" s="5" t="s">
        <v>12</v>
      </c>
      <c r="C20" s="3" t="s">
        <v>13</v>
      </c>
    </row>
    <row r="21" customFormat="false" ht="15" hidden="false" customHeight="false" outlineLevel="0" collapsed="false">
      <c r="C21" s="6" t="s">
        <v>14</v>
      </c>
    </row>
    <row r="24" customFormat="false" ht="15" hidden="false" customHeight="false" outlineLevel="0" collapsed="false">
      <c r="B24" s="7" t="s">
        <v>15</v>
      </c>
    </row>
    <row r="25" customFormat="false" ht="15" hidden="false" customHeight="false" outlineLevel="0" collapsed="false">
      <c r="B25" s="3" t="s">
        <v>16</v>
      </c>
    </row>
    <row r="26" customFormat="false" ht="15" hidden="false" customHeight="false" outlineLevel="0" collapsed="false">
      <c r="B26" s="3" t="s">
        <v>17</v>
      </c>
    </row>
    <row r="27" customFormat="false" ht="15" hidden="false" customHeight="false" outlineLevel="0" collapsed="false">
      <c r="B27" s="3" t="s">
        <v>18</v>
      </c>
    </row>
    <row r="28" customFormat="false" ht="15" hidden="false" customHeight="false" outlineLevel="0" collapsed="false">
      <c r="B28" s="3" t="s">
        <v>19</v>
      </c>
    </row>
    <row r="29" customFormat="false" ht="15" hidden="false" customHeight="false" outlineLevel="0" collapsed="false">
      <c r="B29" s="6" t="s">
        <v>20</v>
      </c>
    </row>
    <row r="32" customFormat="false" ht="15" hidden="false" customHeight="false" outlineLevel="0" collapsed="false">
      <c r="B32" s="4" t="s">
        <v>21</v>
      </c>
    </row>
    <row r="33" customFormat="false" ht="15" hidden="false" customHeight="false" outlineLevel="0" collapsed="false">
      <c r="B33" s="8"/>
      <c r="C33" s="3" t="s">
        <v>22</v>
      </c>
    </row>
    <row r="34" customFormat="false" ht="15" hidden="false" customHeight="false" outlineLevel="0" collapsed="false">
      <c r="C34" s="3" t="s">
        <v>23</v>
      </c>
    </row>
    <row r="35" customFormat="false" ht="15" hidden="false" customHeight="false" outlineLevel="0" collapsed="false">
      <c r="C35" s="6" t="s">
        <v>24</v>
      </c>
    </row>
    <row r="38" customFormat="false" ht="15" hidden="false" customHeight="false" outlineLevel="0" collapsed="false">
      <c r="B38" s="4" t="s">
        <v>25</v>
      </c>
    </row>
    <row r="39" customFormat="false" ht="15" hidden="false" customHeight="false" outlineLevel="0" collapsed="false">
      <c r="B39" s="3" t="s">
        <v>26</v>
      </c>
    </row>
    <row r="40" customFormat="false" ht="15" hidden="false" customHeight="false" outlineLevel="0" collapsed="false">
      <c r="B40" s="3" t="s">
        <v>27</v>
      </c>
    </row>
    <row r="41" customFormat="false" ht="15" hidden="false" customHeight="false" outlineLevel="0" collapsed="false">
      <c r="B41" s="3" t="s">
        <v>28</v>
      </c>
    </row>
    <row r="43" customFormat="false" ht="15" hidden="false" customHeight="false" outlineLevel="0" collapsed="false">
      <c r="B43" s="9" t="s">
        <v>29</v>
      </c>
    </row>
    <row r="46" customFormat="false" ht="15" hidden="false" customHeight="false" outlineLevel="0" collapsed="false">
      <c r="B46" s="10" t="s">
        <v>30</v>
      </c>
    </row>
    <row r="47" customFormat="false" ht="15" hidden="false" customHeight="false" outlineLevel="0" collapsed="false">
      <c r="B47" s="10" t="s">
        <v>31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  <col collapsed="false" customWidth="true" hidden="false" outlineLevel="0" max="3" min="3" style="0" width="3"/>
    <col collapsed="false" customWidth="true" hidden="false" outlineLevel="0" max="4" min="4" style="0" width="12"/>
  </cols>
  <sheetData>
    <row r="2" customFormat="false" ht="15" hidden="false" customHeight="false" outlineLevel="0" collapsed="false">
      <c r="B2" s="1" t="s">
        <v>32</v>
      </c>
    </row>
    <row r="4" customFormat="false" ht="17.35" hidden="false" customHeight="false" outlineLevel="0" collapsed="false">
      <c r="B4" s="11" t="s">
        <v>33</v>
      </c>
    </row>
    <row r="5" customFormat="false" ht="15" hidden="false" customHeight="false" outlineLevel="0" collapsed="false">
      <c r="B5" s="3" t="s">
        <v>34</v>
      </c>
    </row>
    <row r="8" customFormat="false" ht="15" hidden="false" customHeight="false" outlineLevel="0" collapsed="false">
      <c r="B8" s="12" t="s">
        <v>35</v>
      </c>
      <c r="D8" s="13" t="n">
        <v>3</v>
      </c>
    </row>
    <row r="9" customFormat="false" ht="15" hidden="false" customHeight="false" outlineLevel="0" collapsed="false">
      <c r="B9" s="14" t="s">
        <v>36</v>
      </c>
    </row>
    <row r="10" customFormat="false" ht="15" hidden="false" customHeight="false" outlineLevel="0" collapsed="false">
      <c r="B10" s="12" t="s">
        <v>37</v>
      </c>
      <c r="D10" s="13" t="n">
        <v>4</v>
      </c>
    </row>
    <row r="11" customFormat="false" ht="15" hidden="false" customHeight="false" outlineLevel="0" collapsed="false">
      <c r="B11" s="14" t="s">
        <v>38</v>
      </c>
    </row>
    <row r="12" customFormat="false" ht="15" hidden="false" customHeight="false" outlineLevel="0" collapsed="false">
      <c r="B12" s="12" t="s">
        <v>39</v>
      </c>
      <c r="D12" s="13" t="n">
        <v>1.25</v>
      </c>
    </row>
    <row r="13" customFormat="false" ht="15" hidden="false" customHeight="false" outlineLevel="0" collapsed="false">
      <c r="B13" s="14" t="s">
        <v>40</v>
      </c>
    </row>
    <row r="14" customFormat="false" ht="15" hidden="false" customHeight="false" outlineLevel="0" collapsed="false">
      <c r="B14" s="12" t="s">
        <v>41</v>
      </c>
      <c r="D14" s="15" t="n">
        <v>0.2</v>
      </c>
    </row>
    <row r="15" customFormat="false" ht="15" hidden="false" customHeight="false" outlineLevel="0" collapsed="false">
      <c r="B15" s="14" t="s">
        <v>42</v>
      </c>
    </row>
    <row r="16" customFormat="false" ht="15" hidden="false" customHeight="false" outlineLevel="0" collapsed="false">
      <c r="B16" s="12" t="s">
        <v>43</v>
      </c>
      <c r="D16" s="13" t="n">
        <v>90</v>
      </c>
    </row>
    <row r="17" customFormat="false" ht="15" hidden="false" customHeight="false" outlineLevel="0" collapsed="false">
      <c r="B17" s="14" t="s">
        <v>44</v>
      </c>
    </row>
    <row r="19" customFormat="false" ht="15" hidden="false" customHeight="false" outlineLevel="0" collapsed="false">
      <c r="B19" s="14" t="s">
        <v>45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5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4"/>
    <col collapsed="false" customWidth="true" hidden="false" outlineLevel="0" max="3" min="3" style="0" width="16"/>
    <col collapsed="false" customWidth="true" hidden="false" outlineLevel="0" max="6" min="4" style="0" width="13"/>
    <col collapsed="false" customWidth="true" hidden="false" outlineLevel="0" max="7" min="7" style="0" width="12"/>
    <col collapsed="false" customWidth="true" hidden="false" outlineLevel="0" max="9" min="8" style="0" width="11"/>
    <col collapsed="false" customWidth="true" hidden="false" outlineLevel="0" max="12" min="10" style="0" width="12"/>
    <col collapsed="false" customWidth="true" hidden="false" outlineLevel="0" max="13" min="13" style="0" width="16"/>
    <col collapsed="false" customWidth="true" hidden="false" outlineLevel="0" max="14" min="14" style="0" width="14"/>
    <col collapsed="false" customWidth="true" hidden="false" outlineLevel="0" max="15" min="15" style="0" width="13"/>
    <col collapsed="false" customWidth="true" hidden="false" outlineLevel="0" max="16" min="16" style="0" width="12"/>
  </cols>
  <sheetData>
    <row r="1" customFormat="false" ht="15" hidden="false" customHeight="false" outlineLevel="0" collapsed="false">
      <c r="A1" s="16" t="s">
        <v>46</v>
      </c>
    </row>
    <row r="2" customFormat="false" ht="31.5" hidden="false" customHeight="true" outlineLevel="0" collapsed="false">
      <c r="A2" s="17" t="s">
        <v>47</v>
      </c>
      <c r="B2" s="17" t="s">
        <v>48</v>
      </c>
      <c r="C2" s="17" t="s">
        <v>49</v>
      </c>
      <c r="D2" s="17" t="s">
        <v>50</v>
      </c>
      <c r="E2" s="17" t="s">
        <v>51</v>
      </c>
      <c r="F2" s="17" t="s">
        <v>52</v>
      </c>
      <c r="G2" s="17" t="s">
        <v>53</v>
      </c>
      <c r="H2" s="17" t="s">
        <v>54</v>
      </c>
      <c r="I2" s="18" t="s">
        <v>55</v>
      </c>
      <c r="J2" s="18" t="s">
        <v>56</v>
      </c>
      <c r="K2" s="18" t="s">
        <v>57</v>
      </c>
      <c r="L2" s="18" t="s">
        <v>58</v>
      </c>
      <c r="M2" s="18" t="s">
        <v>59</v>
      </c>
      <c r="N2" s="18" t="s">
        <v>60</v>
      </c>
      <c r="O2" s="18" t="s">
        <v>61</v>
      </c>
      <c r="P2" s="18" t="s">
        <v>62</v>
      </c>
    </row>
    <row r="3" customFormat="false" ht="15" hidden="false" customHeight="false" outlineLevel="0" collapsed="false">
      <c r="A3" s="19" t="s">
        <v>63</v>
      </c>
      <c r="B3" s="19" t="s">
        <v>64</v>
      </c>
      <c r="C3" s="19" t="s">
        <v>65</v>
      </c>
      <c r="D3" s="19" t="n">
        <v>84</v>
      </c>
      <c r="E3" s="19" t="n">
        <v>60</v>
      </c>
      <c r="F3" s="19" t="n">
        <v>96</v>
      </c>
      <c r="G3" s="19" t="n">
        <v>4</v>
      </c>
      <c r="H3" s="19" t="n">
        <v>3</v>
      </c>
      <c r="I3" s="20" t="n">
        <f aca="false">IF(OR($D3="",$E3=""),"",IFERROR($D3/$E3,0))</f>
        <v>1.4</v>
      </c>
      <c r="J3" s="21" t="n">
        <f aca="false">IF($I3="","",$I3*7)</f>
        <v>9.8</v>
      </c>
      <c r="K3" s="22" t="n">
        <f aca="false">IF($J3="","",ROUND($J3*($G3+$H3),0))</f>
        <v>69</v>
      </c>
      <c r="L3" s="21" t="n">
        <f aca="false">IF(OR($J3="",$J3=0,$F3=""),"",$F3/$J3)</f>
        <v>9.79591836734694</v>
      </c>
      <c r="M3" s="23" t="str">
        <f aca="false">IF($K3="","",IF($J3=0,"No sales — review",IF($F3&lt;=$K3,"Order now",IF($F3&lt;=$K3*Settings!$D$12,"Approaching","OK"))))</f>
        <v>OK</v>
      </c>
      <c r="N3" s="22" t="n">
        <f aca="false">IF($K3="","",IF($F3&lt;=$K3,MAX(0,ROUND($J3*($G3+$H3+Settings!$D$10)-$F3,0)),0))</f>
        <v>0</v>
      </c>
      <c r="O3" s="24" t="n">
        <f aca="false">IF(OR($D3="",$F3=""),"",IFERROR($D3/($D3+$F3),""))</f>
        <v>0.466666666666667</v>
      </c>
      <c r="P3" s="23" t="str">
        <f aca="false">IF($O3="","",IF($O3&lt;Settings!$D$14,"Slow mover",""))</f>
        <v/>
      </c>
    </row>
    <row r="4" customFormat="false" ht="15" hidden="false" customHeight="false" outlineLevel="0" collapsed="false">
      <c r="A4" s="25"/>
      <c r="B4" s="25"/>
      <c r="C4" s="25"/>
      <c r="D4" s="25"/>
      <c r="E4" s="25"/>
      <c r="F4" s="25"/>
      <c r="G4" s="25"/>
      <c r="H4" s="26" t="n">
        <f aca="false">Settings!$D$8</f>
        <v>3</v>
      </c>
      <c r="I4" s="27" t="str">
        <f aca="false">IF(OR($D4="",$E4=""),"",IFERROR($D4/$E4,0))</f>
        <v/>
      </c>
      <c r="J4" s="28" t="str">
        <f aca="false">IF($I4="","",$I4*7)</f>
        <v/>
      </c>
      <c r="K4" s="29" t="str">
        <f aca="false">IF($J4="","",ROUND($J4*($G4+$H4),0))</f>
        <v/>
      </c>
      <c r="L4" s="28" t="str">
        <f aca="false">IF(OR($J4="",$J4=0,$F4=""),"",$F4/$J4)</f>
        <v/>
      </c>
      <c r="M4" s="30" t="str">
        <f aca="false">IF($K4="","",IF($J4=0,"No sales — review",IF($F4&lt;=$K4,"Order now",IF($F4&lt;=$K4*Settings!$D$12,"Approaching","OK"))))</f>
        <v/>
      </c>
      <c r="N4" s="29" t="str">
        <f aca="false">IF($K4="","",IF($F4&lt;=$K4,MAX(0,ROUND($J4*($G4+$H4+Settings!$D$10)-$F4,0)),0))</f>
        <v/>
      </c>
      <c r="O4" s="31" t="str">
        <f aca="false">IF(OR($D4="",$F4=""),"",IFERROR($D4/($D4+$F4),""))</f>
        <v/>
      </c>
      <c r="P4" s="30" t="str">
        <f aca="false">IF($O4="","",IF($O4&lt;Settings!$D$14,"Slow mover",""))</f>
        <v/>
      </c>
    </row>
    <row r="5" customFormat="false" ht="15" hidden="false" customHeight="false" outlineLevel="0" collapsed="false">
      <c r="A5" s="25"/>
      <c r="B5" s="25"/>
      <c r="C5" s="25"/>
      <c r="D5" s="25"/>
      <c r="E5" s="25"/>
      <c r="F5" s="25"/>
      <c r="G5" s="25"/>
      <c r="H5" s="26" t="n">
        <f aca="false">Settings!$D$8</f>
        <v>3</v>
      </c>
      <c r="I5" s="27" t="str">
        <f aca="false">IF(OR($D5="",$E5=""),"",IFERROR($D5/$E5,0))</f>
        <v/>
      </c>
      <c r="J5" s="28" t="str">
        <f aca="false">IF($I5="","",$I5*7)</f>
        <v/>
      </c>
      <c r="K5" s="29" t="str">
        <f aca="false">IF($J5="","",ROUND($J5*($G5+$H5),0))</f>
        <v/>
      </c>
      <c r="L5" s="28" t="str">
        <f aca="false">IF(OR($J5="",$J5=0,$F5=""),"",$F5/$J5)</f>
        <v/>
      </c>
      <c r="M5" s="30" t="str">
        <f aca="false">IF($K5="","",IF($J5=0,"No sales — review",IF($F5&lt;=$K5,"Order now",IF($F5&lt;=$K5*Settings!$D$12,"Approaching","OK"))))</f>
        <v/>
      </c>
      <c r="N5" s="29" t="str">
        <f aca="false">IF($K5="","",IF($F5&lt;=$K5,MAX(0,ROUND($J5*($G5+$H5+Settings!$D$10)-$F5,0)),0))</f>
        <v/>
      </c>
      <c r="O5" s="31" t="str">
        <f aca="false">IF(OR($D5="",$F5=""),"",IFERROR($D5/($D5+$F5),""))</f>
        <v/>
      </c>
      <c r="P5" s="30" t="str">
        <f aca="false">IF($O5="","",IF($O5&lt;Settings!$D$14,"Slow mover",""))</f>
        <v/>
      </c>
    </row>
    <row r="6" customFormat="false" ht="15" hidden="false" customHeight="false" outlineLevel="0" collapsed="false">
      <c r="A6" s="25"/>
      <c r="B6" s="25"/>
      <c r="C6" s="25"/>
      <c r="D6" s="25"/>
      <c r="E6" s="25"/>
      <c r="F6" s="25"/>
      <c r="G6" s="25"/>
      <c r="H6" s="26" t="n">
        <f aca="false">Settings!$D$8</f>
        <v>3</v>
      </c>
      <c r="I6" s="27" t="str">
        <f aca="false">IF(OR($D6="",$E6=""),"",IFERROR($D6/$E6,0))</f>
        <v/>
      </c>
      <c r="J6" s="28" t="str">
        <f aca="false">IF($I6="","",$I6*7)</f>
        <v/>
      </c>
      <c r="K6" s="29" t="str">
        <f aca="false">IF($J6="","",ROUND($J6*($G6+$H6),0))</f>
        <v/>
      </c>
      <c r="L6" s="28" t="str">
        <f aca="false">IF(OR($J6="",$J6=0,$F6=""),"",$F6/$J6)</f>
        <v/>
      </c>
      <c r="M6" s="30" t="str">
        <f aca="false">IF($K6="","",IF($J6=0,"No sales — review",IF($F6&lt;=$K6,"Order now",IF($F6&lt;=$K6*Settings!$D$12,"Approaching","OK"))))</f>
        <v/>
      </c>
      <c r="N6" s="29" t="str">
        <f aca="false">IF($K6="","",IF($F6&lt;=$K6,MAX(0,ROUND($J6*($G6+$H6+Settings!$D$10)-$F6,0)),0))</f>
        <v/>
      </c>
      <c r="O6" s="31" t="str">
        <f aca="false">IF(OR($D6="",$F6=""),"",IFERROR($D6/($D6+$F6),""))</f>
        <v/>
      </c>
      <c r="P6" s="30" t="str">
        <f aca="false">IF($O6="","",IF($O6&lt;Settings!$D$14,"Slow mover",""))</f>
        <v/>
      </c>
    </row>
    <row r="7" customFormat="false" ht="15" hidden="false" customHeight="false" outlineLevel="0" collapsed="false">
      <c r="A7" s="25"/>
      <c r="B7" s="25"/>
      <c r="C7" s="25"/>
      <c r="D7" s="25"/>
      <c r="E7" s="25"/>
      <c r="F7" s="25"/>
      <c r="G7" s="25"/>
      <c r="H7" s="26" t="n">
        <f aca="false">Settings!$D$8</f>
        <v>3</v>
      </c>
      <c r="I7" s="27" t="str">
        <f aca="false">IF(OR($D7="",$E7=""),"",IFERROR($D7/$E7,0))</f>
        <v/>
      </c>
      <c r="J7" s="28" t="str">
        <f aca="false">IF($I7="","",$I7*7)</f>
        <v/>
      </c>
      <c r="K7" s="29" t="str">
        <f aca="false">IF($J7="","",ROUND($J7*($G7+$H7),0))</f>
        <v/>
      </c>
      <c r="L7" s="28" t="str">
        <f aca="false">IF(OR($J7="",$J7=0,$F7=""),"",$F7/$J7)</f>
        <v/>
      </c>
      <c r="M7" s="30" t="str">
        <f aca="false">IF($K7="","",IF($J7=0,"No sales — review",IF($F7&lt;=$K7,"Order now",IF($F7&lt;=$K7*Settings!$D$12,"Approaching","OK"))))</f>
        <v/>
      </c>
      <c r="N7" s="29" t="str">
        <f aca="false">IF($K7="","",IF($F7&lt;=$K7,MAX(0,ROUND($J7*($G7+$H7+Settings!$D$10)-$F7,0)),0))</f>
        <v/>
      </c>
      <c r="O7" s="31" t="str">
        <f aca="false">IF(OR($D7="",$F7=""),"",IFERROR($D7/($D7+$F7),""))</f>
        <v/>
      </c>
      <c r="P7" s="30" t="str">
        <f aca="false">IF($O7="","",IF($O7&lt;Settings!$D$14,"Slow mover",""))</f>
        <v/>
      </c>
    </row>
    <row r="8" customFormat="false" ht="15" hidden="false" customHeight="false" outlineLevel="0" collapsed="false">
      <c r="A8" s="25"/>
      <c r="B8" s="25"/>
      <c r="C8" s="25"/>
      <c r="D8" s="25"/>
      <c r="E8" s="25"/>
      <c r="F8" s="25"/>
      <c r="G8" s="25"/>
      <c r="H8" s="26" t="n">
        <f aca="false">Settings!$D$8</f>
        <v>3</v>
      </c>
      <c r="I8" s="27" t="str">
        <f aca="false">IF(OR($D8="",$E8=""),"",IFERROR($D8/$E8,0))</f>
        <v/>
      </c>
      <c r="J8" s="28" t="str">
        <f aca="false">IF($I8="","",$I8*7)</f>
        <v/>
      </c>
      <c r="K8" s="29" t="str">
        <f aca="false">IF($J8="","",ROUND($J8*($G8+$H8),0))</f>
        <v/>
      </c>
      <c r="L8" s="28" t="str">
        <f aca="false">IF(OR($J8="",$J8=0,$F8=""),"",$F8/$J8)</f>
        <v/>
      </c>
      <c r="M8" s="30" t="str">
        <f aca="false">IF($K8="","",IF($J8=0,"No sales — review",IF($F8&lt;=$K8,"Order now",IF($F8&lt;=$K8*Settings!$D$12,"Approaching","OK"))))</f>
        <v/>
      </c>
      <c r="N8" s="29" t="str">
        <f aca="false">IF($K8="","",IF($F8&lt;=$K8,MAX(0,ROUND($J8*($G8+$H8+Settings!$D$10)-$F8,0)),0))</f>
        <v/>
      </c>
      <c r="O8" s="31" t="str">
        <f aca="false">IF(OR($D8="",$F8=""),"",IFERROR($D8/($D8+$F8),""))</f>
        <v/>
      </c>
      <c r="P8" s="30" t="str">
        <f aca="false">IF($O8="","",IF($O8&lt;Settings!$D$14,"Slow mover",""))</f>
        <v/>
      </c>
    </row>
    <row r="9" customFormat="false" ht="15" hidden="false" customHeight="false" outlineLevel="0" collapsed="false">
      <c r="A9" s="25"/>
      <c r="B9" s="25"/>
      <c r="C9" s="25"/>
      <c r="D9" s="25"/>
      <c r="E9" s="25"/>
      <c r="F9" s="25"/>
      <c r="G9" s="25"/>
      <c r="H9" s="26" t="n">
        <f aca="false">Settings!$D$8</f>
        <v>3</v>
      </c>
      <c r="I9" s="27" t="str">
        <f aca="false">IF(OR($D9="",$E9=""),"",IFERROR($D9/$E9,0))</f>
        <v/>
      </c>
      <c r="J9" s="28" t="str">
        <f aca="false">IF($I9="","",$I9*7)</f>
        <v/>
      </c>
      <c r="K9" s="29" t="str">
        <f aca="false">IF($J9="","",ROUND($J9*($G9+$H9),0))</f>
        <v/>
      </c>
      <c r="L9" s="28" t="str">
        <f aca="false">IF(OR($J9="",$J9=0,$F9=""),"",$F9/$J9)</f>
        <v/>
      </c>
      <c r="M9" s="30" t="str">
        <f aca="false">IF($K9="","",IF($J9=0,"No sales — review",IF($F9&lt;=$K9,"Order now",IF($F9&lt;=$K9*Settings!$D$12,"Approaching","OK"))))</f>
        <v/>
      </c>
      <c r="N9" s="29" t="str">
        <f aca="false">IF($K9="","",IF($F9&lt;=$K9,MAX(0,ROUND($J9*($G9+$H9+Settings!$D$10)-$F9,0)),0))</f>
        <v/>
      </c>
      <c r="O9" s="31" t="str">
        <f aca="false">IF(OR($D9="",$F9=""),"",IFERROR($D9/($D9+$F9),""))</f>
        <v/>
      </c>
      <c r="P9" s="30" t="str">
        <f aca="false">IF($O9="","",IF($O9&lt;Settings!$D$14,"Slow mover",""))</f>
        <v/>
      </c>
    </row>
    <row r="10" customFormat="false" ht="15" hidden="false" customHeight="false" outlineLevel="0" collapsed="false">
      <c r="A10" s="25"/>
      <c r="B10" s="25"/>
      <c r="C10" s="25"/>
      <c r="D10" s="25"/>
      <c r="E10" s="25"/>
      <c r="F10" s="25"/>
      <c r="G10" s="25"/>
      <c r="H10" s="26" t="n">
        <f aca="false">Settings!$D$8</f>
        <v>3</v>
      </c>
      <c r="I10" s="27" t="str">
        <f aca="false">IF(OR($D10="",$E10=""),"",IFERROR($D10/$E10,0))</f>
        <v/>
      </c>
      <c r="J10" s="28" t="str">
        <f aca="false">IF($I10="","",$I10*7)</f>
        <v/>
      </c>
      <c r="K10" s="29" t="str">
        <f aca="false">IF($J10="","",ROUND($J10*($G10+$H10),0))</f>
        <v/>
      </c>
      <c r="L10" s="28" t="str">
        <f aca="false">IF(OR($J10="",$J10=0,$F10=""),"",$F10/$J10)</f>
        <v/>
      </c>
      <c r="M10" s="30" t="str">
        <f aca="false">IF($K10="","",IF($J10=0,"No sales — review",IF($F10&lt;=$K10,"Order now",IF($F10&lt;=$K10*Settings!$D$12,"Approaching","OK"))))</f>
        <v/>
      </c>
      <c r="N10" s="29" t="str">
        <f aca="false">IF($K10="","",IF($F10&lt;=$K10,MAX(0,ROUND($J10*($G10+$H10+Settings!$D$10)-$F10,0)),0))</f>
        <v/>
      </c>
      <c r="O10" s="31" t="str">
        <f aca="false">IF(OR($D10="",$F10=""),"",IFERROR($D10/($D10+$F10),""))</f>
        <v/>
      </c>
      <c r="P10" s="30" t="str">
        <f aca="false">IF($O10="","",IF($O10&lt;Settings!$D$14,"Slow mover",""))</f>
        <v/>
      </c>
    </row>
    <row r="11" customFormat="false" ht="15" hidden="false" customHeight="false" outlineLevel="0" collapsed="false">
      <c r="A11" s="25"/>
      <c r="B11" s="25"/>
      <c r="C11" s="25"/>
      <c r="D11" s="25"/>
      <c r="E11" s="25"/>
      <c r="F11" s="25"/>
      <c r="G11" s="25"/>
      <c r="H11" s="26" t="n">
        <f aca="false">Settings!$D$8</f>
        <v>3</v>
      </c>
      <c r="I11" s="27" t="str">
        <f aca="false">IF(OR($D11="",$E11=""),"",IFERROR($D11/$E11,0))</f>
        <v/>
      </c>
      <c r="J11" s="28" t="str">
        <f aca="false">IF($I11="","",$I11*7)</f>
        <v/>
      </c>
      <c r="K11" s="29" t="str">
        <f aca="false">IF($J11="","",ROUND($J11*($G11+$H11),0))</f>
        <v/>
      </c>
      <c r="L11" s="28" t="str">
        <f aca="false">IF(OR($J11="",$J11=0,$F11=""),"",$F11/$J11)</f>
        <v/>
      </c>
      <c r="M11" s="30" t="str">
        <f aca="false">IF($K11="","",IF($J11=0,"No sales — review",IF($F11&lt;=$K11,"Order now",IF($F11&lt;=$K11*Settings!$D$12,"Approaching","OK"))))</f>
        <v/>
      </c>
      <c r="N11" s="29" t="str">
        <f aca="false">IF($K11="","",IF($F11&lt;=$K11,MAX(0,ROUND($J11*($G11+$H11+Settings!$D$10)-$F11,0)),0))</f>
        <v/>
      </c>
      <c r="O11" s="31" t="str">
        <f aca="false">IF(OR($D11="",$F11=""),"",IFERROR($D11/($D11+$F11),""))</f>
        <v/>
      </c>
      <c r="P11" s="30" t="str">
        <f aca="false">IF($O11="","",IF($O11&lt;Settings!$D$14,"Slow mover",""))</f>
        <v/>
      </c>
    </row>
    <row r="12" customFormat="false" ht="15" hidden="false" customHeight="false" outlineLevel="0" collapsed="false">
      <c r="A12" s="25"/>
      <c r="B12" s="25"/>
      <c r="C12" s="25"/>
      <c r="D12" s="25"/>
      <c r="E12" s="25"/>
      <c r="F12" s="25"/>
      <c r="G12" s="25"/>
      <c r="H12" s="26" t="n">
        <f aca="false">Settings!$D$8</f>
        <v>3</v>
      </c>
      <c r="I12" s="27" t="str">
        <f aca="false">IF(OR($D12="",$E12=""),"",IFERROR($D12/$E12,0))</f>
        <v/>
      </c>
      <c r="J12" s="28" t="str">
        <f aca="false">IF($I12="","",$I12*7)</f>
        <v/>
      </c>
      <c r="K12" s="29" t="str">
        <f aca="false">IF($J12="","",ROUND($J12*($G12+$H12),0))</f>
        <v/>
      </c>
      <c r="L12" s="28" t="str">
        <f aca="false">IF(OR($J12="",$J12=0,$F12=""),"",$F12/$J12)</f>
        <v/>
      </c>
      <c r="M12" s="30" t="str">
        <f aca="false">IF($K12="","",IF($J12=0,"No sales — review",IF($F12&lt;=$K12,"Order now",IF($F12&lt;=$K12*Settings!$D$12,"Approaching","OK"))))</f>
        <v/>
      </c>
      <c r="N12" s="29" t="str">
        <f aca="false">IF($K12="","",IF($F12&lt;=$K12,MAX(0,ROUND($J12*($G12+$H12+Settings!$D$10)-$F12,0)),0))</f>
        <v/>
      </c>
      <c r="O12" s="31" t="str">
        <f aca="false">IF(OR($D12="",$F12=""),"",IFERROR($D12/($D12+$F12),""))</f>
        <v/>
      </c>
      <c r="P12" s="30" t="str">
        <f aca="false">IF($O12="","",IF($O12&lt;Settings!$D$14,"Slow mover",""))</f>
        <v/>
      </c>
    </row>
    <row r="13" customFormat="false" ht="15" hidden="false" customHeight="false" outlineLevel="0" collapsed="false">
      <c r="A13" s="25"/>
      <c r="B13" s="25"/>
      <c r="C13" s="25"/>
      <c r="D13" s="25"/>
      <c r="E13" s="25"/>
      <c r="F13" s="25"/>
      <c r="G13" s="25"/>
      <c r="H13" s="26" t="n">
        <f aca="false">Settings!$D$8</f>
        <v>3</v>
      </c>
      <c r="I13" s="27" t="str">
        <f aca="false">IF(OR($D13="",$E13=""),"",IFERROR($D13/$E13,0))</f>
        <v/>
      </c>
      <c r="J13" s="28" t="str">
        <f aca="false">IF($I13="","",$I13*7)</f>
        <v/>
      </c>
      <c r="K13" s="29" t="str">
        <f aca="false">IF($J13="","",ROUND($J13*($G13+$H13),0))</f>
        <v/>
      </c>
      <c r="L13" s="28" t="str">
        <f aca="false">IF(OR($J13="",$J13=0,$F13=""),"",$F13/$J13)</f>
        <v/>
      </c>
      <c r="M13" s="30" t="str">
        <f aca="false">IF($K13="","",IF($J13=0,"No sales — review",IF($F13&lt;=$K13,"Order now",IF($F13&lt;=$K13*Settings!$D$12,"Approaching","OK"))))</f>
        <v/>
      </c>
      <c r="N13" s="29" t="str">
        <f aca="false">IF($K13="","",IF($F13&lt;=$K13,MAX(0,ROUND($J13*($G13+$H13+Settings!$D$10)-$F13,0)),0))</f>
        <v/>
      </c>
      <c r="O13" s="31" t="str">
        <f aca="false">IF(OR($D13="",$F13=""),"",IFERROR($D13/($D13+$F13),""))</f>
        <v/>
      </c>
      <c r="P13" s="30" t="str">
        <f aca="false">IF($O13="","",IF($O13&lt;Settings!$D$14,"Slow mover",""))</f>
        <v/>
      </c>
    </row>
    <row r="14" customFormat="false" ht="15" hidden="false" customHeight="false" outlineLevel="0" collapsed="false">
      <c r="A14" s="25"/>
      <c r="B14" s="25"/>
      <c r="C14" s="25"/>
      <c r="D14" s="25"/>
      <c r="E14" s="25"/>
      <c r="F14" s="25"/>
      <c r="G14" s="25"/>
      <c r="H14" s="26" t="n">
        <f aca="false">Settings!$D$8</f>
        <v>3</v>
      </c>
      <c r="I14" s="27" t="str">
        <f aca="false">IF(OR($D14="",$E14=""),"",IFERROR($D14/$E14,0))</f>
        <v/>
      </c>
      <c r="J14" s="28" t="str">
        <f aca="false">IF($I14="","",$I14*7)</f>
        <v/>
      </c>
      <c r="K14" s="29" t="str">
        <f aca="false">IF($J14="","",ROUND($J14*($G14+$H14),0))</f>
        <v/>
      </c>
      <c r="L14" s="28" t="str">
        <f aca="false">IF(OR($J14="",$J14=0,$F14=""),"",$F14/$J14)</f>
        <v/>
      </c>
      <c r="M14" s="30" t="str">
        <f aca="false">IF($K14="","",IF($J14=0,"No sales — review",IF($F14&lt;=$K14,"Order now",IF($F14&lt;=$K14*Settings!$D$12,"Approaching","OK"))))</f>
        <v/>
      </c>
      <c r="N14" s="29" t="str">
        <f aca="false">IF($K14="","",IF($F14&lt;=$K14,MAX(0,ROUND($J14*($G14+$H14+Settings!$D$10)-$F14,0)),0))</f>
        <v/>
      </c>
      <c r="O14" s="31" t="str">
        <f aca="false">IF(OR($D14="",$F14=""),"",IFERROR($D14/($D14+$F14),""))</f>
        <v/>
      </c>
      <c r="P14" s="30" t="str">
        <f aca="false">IF($O14="","",IF($O14&lt;Settings!$D$14,"Slow mover",""))</f>
        <v/>
      </c>
    </row>
    <row r="15" customFormat="false" ht="15" hidden="false" customHeight="false" outlineLevel="0" collapsed="false">
      <c r="A15" s="25"/>
      <c r="B15" s="25"/>
      <c r="C15" s="25"/>
      <c r="D15" s="25"/>
      <c r="E15" s="25"/>
      <c r="F15" s="25"/>
      <c r="G15" s="25"/>
      <c r="H15" s="26" t="n">
        <f aca="false">Settings!$D$8</f>
        <v>3</v>
      </c>
      <c r="I15" s="27" t="str">
        <f aca="false">IF(OR($D15="",$E15=""),"",IFERROR($D15/$E15,0))</f>
        <v/>
      </c>
      <c r="J15" s="28" t="str">
        <f aca="false">IF($I15="","",$I15*7)</f>
        <v/>
      </c>
      <c r="K15" s="29" t="str">
        <f aca="false">IF($J15="","",ROUND($J15*($G15+$H15),0))</f>
        <v/>
      </c>
      <c r="L15" s="28" t="str">
        <f aca="false">IF(OR($J15="",$J15=0,$F15=""),"",$F15/$J15)</f>
        <v/>
      </c>
      <c r="M15" s="30" t="str">
        <f aca="false">IF($K15="","",IF($J15=0,"No sales — review",IF($F15&lt;=$K15,"Order now",IF($F15&lt;=$K15*Settings!$D$12,"Approaching","OK"))))</f>
        <v/>
      </c>
      <c r="N15" s="29" t="str">
        <f aca="false">IF($K15="","",IF($F15&lt;=$K15,MAX(0,ROUND($J15*($G15+$H15+Settings!$D$10)-$F15,0)),0))</f>
        <v/>
      </c>
      <c r="O15" s="31" t="str">
        <f aca="false">IF(OR($D15="",$F15=""),"",IFERROR($D15/($D15+$F15),""))</f>
        <v/>
      </c>
      <c r="P15" s="30" t="str">
        <f aca="false">IF($O15="","",IF($O15&lt;Settings!$D$14,"Slow mover",""))</f>
        <v/>
      </c>
    </row>
    <row r="16" customFormat="false" ht="15" hidden="false" customHeight="false" outlineLevel="0" collapsed="false">
      <c r="A16" s="25"/>
      <c r="B16" s="25"/>
      <c r="C16" s="25"/>
      <c r="D16" s="25"/>
      <c r="E16" s="25"/>
      <c r="F16" s="25"/>
      <c r="G16" s="25"/>
      <c r="H16" s="26" t="n">
        <f aca="false">Settings!$D$8</f>
        <v>3</v>
      </c>
      <c r="I16" s="27" t="str">
        <f aca="false">IF(OR($D16="",$E16=""),"",IFERROR($D16/$E16,0))</f>
        <v/>
      </c>
      <c r="J16" s="28" t="str">
        <f aca="false">IF($I16="","",$I16*7)</f>
        <v/>
      </c>
      <c r="K16" s="29" t="str">
        <f aca="false">IF($J16="","",ROUND($J16*($G16+$H16),0))</f>
        <v/>
      </c>
      <c r="L16" s="28" t="str">
        <f aca="false">IF(OR($J16="",$J16=0,$F16=""),"",$F16/$J16)</f>
        <v/>
      </c>
      <c r="M16" s="30" t="str">
        <f aca="false">IF($K16="","",IF($J16=0,"No sales — review",IF($F16&lt;=$K16,"Order now",IF($F16&lt;=$K16*Settings!$D$12,"Approaching","OK"))))</f>
        <v/>
      </c>
      <c r="N16" s="29" t="str">
        <f aca="false">IF($K16="","",IF($F16&lt;=$K16,MAX(0,ROUND($J16*($G16+$H16+Settings!$D$10)-$F16,0)),0))</f>
        <v/>
      </c>
      <c r="O16" s="31" t="str">
        <f aca="false">IF(OR($D16="",$F16=""),"",IFERROR($D16/($D16+$F16),""))</f>
        <v/>
      </c>
      <c r="P16" s="30" t="str">
        <f aca="false">IF($O16="","",IF($O16&lt;Settings!$D$14,"Slow mover",""))</f>
        <v/>
      </c>
    </row>
    <row r="17" customFormat="false" ht="15" hidden="false" customHeight="false" outlineLevel="0" collapsed="false">
      <c r="A17" s="25"/>
      <c r="B17" s="25"/>
      <c r="C17" s="25"/>
      <c r="D17" s="25"/>
      <c r="E17" s="25"/>
      <c r="F17" s="25"/>
      <c r="G17" s="25"/>
      <c r="H17" s="26" t="n">
        <f aca="false">Settings!$D$8</f>
        <v>3</v>
      </c>
      <c r="I17" s="27" t="str">
        <f aca="false">IF(OR($D17="",$E17=""),"",IFERROR($D17/$E17,0))</f>
        <v/>
      </c>
      <c r="J17" s="28" t="str">
        <f aca="false">IF($I17="","",$I17*7)</f>
        <v/>
      </c>
      <c r="K17" s="29" t="str">
        <f aca="false">IF($J17="","",ROUND($J17*($G17+$H17),0))</f>
        <v/>
      </c>
      <c r="L17" s="28" t="str">
        <f aca="false">IF(OR($J17="",$J17=0,$F17=""),"",$F17/$J17)</f>
        <v/>
      </c>
      <c r="M17" s="30" t="str">
        <f aca="false">IF($K17="","",IF($J17=0,"No sales — review",IF($F17&lt;=$K17,"Order now",IF($F17&lt;=$K17*Settings!$D$12,"Approaching","OK"))))</f>
        <v/>
      </c>
      <c r="N17" s="29" t="str">
        <f aca="false">IF($K17="","",IF($F17&lt;=$K17,MAX(0,ROUND($J17*($G17+$H17+Settings!$D$10)-$F17,0)),0))</f>
        <v/>
      </c>
      <c r="O17" s="31" t="str">
        <f aca="false">IF(OR($D17="",$F17=""),"",IFERROR($D17/($D17+$F17),""))</f>
        <v/>
      </c>
      <c r="P17" s="30" t="str">
        <f aca="false">IF($O17="","",IF($O17&lt;Settings!$D$14,"Slow mover",""))</f>
        <v/>
      </c>
    </row>
    <row r="18" customFormat="false" ht="15" hidden="false" customHeight="false" outlineLevel="0" collapsed="false">
      <c r="A18" s="25"/>
      <c r="B18" s="25"/>
      <c r="C18" s="25"/>
      <c r="D18" s="25"/>
      <c r="E18" s="25"/>
      <c r="F18" s="25"/>
      <c r="G18" s="25"/>
      <c r="H18" s="26" t="n">
        <f aca="false">Settings!$D$8</f>
        <v>3</v>
      </c>
      <c r="I18" s="27" t="str">
        <f aca="false">IF(OR($D18="",$E18=""),"",IFERROR($D18/$E18,0))</f>
        <v/>
      </c>
      <c r="J18" s="28" t="str">
        <f aca="false">IF($I18="","",$I18*7)</f>
        <v/>
      </c>
      <c r="K18" s="29" t="str">
        <f aca="false">IF($J18="","",ROUND($J18*($G18+$H18),0))</f>
        <v/>
      </c>
      <c r="L18" s="28" t="str">
        <f aca="false">IF(OR($J18="",$J18=0,$F18=""),"",$F18/$J18)</f>
        <v/>
      </c>
      <c r="M18" s="30" t="str">
        <f aca="false">IF($K18="","",IF($J18=0,"No sales — review",IF($F18&lt;=$K18,"Order now",IF($F18&lt;=$K18*Settings!$D$12,"Approaching","OK"))))</f>
        <v/>
      </c>
      <c r="N18" s="29" t="str">
        <f aca="false">IF($K18="","",IF($F18&lt;=$K18,MAX(0,ROUND($J18*($G18+$H18+Settings!$D$10)-$F18,0)),0))</f>
        <v/>
      </c>
      <c r="O18" s="31" t="str">
        <f aca="false">IF(OR($D18="",$F18=""),"",IFERROR($D18/($D18+$F18),""))</f>
        <v/>
      </c>
      <c r="P18" s="30" t="str">
        <f aca="false">IF($O18="","",IF($O18&lt;Settings!$D$14,"Slow mover",""))</f>
        <v/>
      </c>
    </row>
    <row r="19" customFormat="false" ht="15" hidden="false" customHeight="false" outlineLevel="0" collapsed="false">
      <c r="A19" s="25"/>
      <c r="B19" s="25"/>
      <c r="C19" s="25"/>
      <c r="D19" s="25"/>
      <c r="E19" s="25"/>
      <c r="F19" s="25"/>
      <c r="G19" s="25"/>
      <c r="H19" s="26" t="n">
        <f aca="false">Settings!$D$8</f>
        <v>3</v>
      </c>
      <c r="I19" s="27" t="str">
        <f aca="false">IF(OR($D19="",$E19=""),"",IFERROR($D19/$E19,0))</f>
        <v/>
      </c>
      <c r="J19" s="28" t="str">
        <f aca="false">IF($I19="","",$I19*7)</f>
        <v/>
      </c>
      <c r="K19" s="29" t="str">
        <f aca="false">IF($J19="","",ROUND($J19*($G19+$H19),0))</f>
        <v/>
      </c>
      <c r="L19" s="28" t="str">
        <f aca="false">IF(OR($J19="",$J19=0,$F19=""),"",$F19/$J19)</f>
        <v/>
      </c>
      <c r="M19" s="30" t="str">
        <f aca="false">IF($K19="","",IF($J19=0,"No sales — review",IF($F19&lt;=$K19,"Order now",IF($F19&lt;=$K19*Settings!$D$12,"Approaching","OK"))))</f>
        <v/>
      </c>
      <c r="N19" s="29" t="str">
        <f aca="false">IF($K19="","",IF($F19&lt;=$K19,MAX(0,ROUND($J19*($G19+$H19+Settings!$D$10)-$F19,0)),0))</f>
        <v/>
      </c>
      <c r="O19" s="31" t="str">
        <f aca="false">IF(OR($D19="",$F19=""),"",IFERROR($D19/($D19+$F19),""))</f>
        <v/>
      </c>
      <c r="P19" s="30" t="str">
        <f aca="false">IF($O19="","",IF($O19&lt;Settings!$D$14,"Slow mover",""))</f>
        <v/>
      </c>
    </row>
    <row r="20" customFormat="false" ht="15" hidden="false" customHeight="false" outlineLevel="0" collapsed="false">
      <c r="A20" s="25"/>
      <c r="B20" s="25"/>
      <c r="C20" s="25"/>
      <c r="D20" s="25"/>
      <c r="E20" s="25"/>
      <c r="F20" s="25"/>
      <c r="G20" s="25"/>
      <c r="H20" s="26" t="n">
        <f aca="false">Settings!$D$8</f>
        <v>3</v>
      </c>
      <c r="I20" s="27" t="str">
        <f aca="false">IF(OR($D20="",$E20=""),"",IFERROR($D20/$E20,0))</f>
        <v/>
      </c>
      <c r="J20" s="28" t="str">
        <f aca="false">IF($I20="","",$I20*7)</f>
        <v/>
      </c>
      <c r="K20" s="29" t="str">
        <f aca="false">IF($J20="","",ROUND($J20*($G20+$H20),0))</f>
        <v/>
      </c>
      <c r="L20" s="28" t="str">
        <f aca="false">IF(OR($J20="",$J20=0,$F20=""),"",$F20/$J20)</f>
        <v/>
      </c>
      <c r="M20" s="30" t="str">
        <f aca="false">IF($K20="","",IF($J20=0,"No sales — review",IF($F20&lt;=$K20,"Order now",IF($F20&lt;=$K20*Settings!$D$12,"Approaching","OK"))))</f>
        <v/>
      </c>
      <c r="N20" s="29" t="str">
        <f aca="false">IF($K20="","",IF($F20&lt;=$K20,MAX(0,ROUND($J20*($G20+$H20+Settings!$D$10)-$F20,0)),0))</f>
        <v/>
      </c>
      <c r="O20" s="31" t="str">
        <f aca="false">IF(OR($D20="",$F20=""),"",IFERROR($D20/($D20+$F20),""))</f>
        <v/>
      </c>
      <c r="P20" s="30" t="str">
        <f aca="false">IF($O20="","",IF($O20&lt;Settings!$D$14,"Slow mover",""))</f>
        <v/>
      </c>
    </row>
    <row r="21" customFormat="false" ht="15" hidden="false" customHeight="false" outlineLevel="0" collapsed="false">
      <c r="A21" s="25"/>
      <c r="B21" s="25"/>
      <c r="C21" s="25"/>
      <c r="D21" s="25"/>
      <c r="E21" s="25"/>
      <c r="F21" s="25"/>
      <c r="G21" s="25"/>
      <c r="H21" s="26" t="n">
        <f aca="false">Settings!$D$8</f>
        <v>3</v>
      </c>
      <c r="I21" s="27" t="str">
        <f aca="false">IF(OR($D21="",$E21=""),"",IFERROR($D21/$E21,0))</f>
        <v/>
      </c>
      <c r="J21" s="28" t="str">
        <f aca="false">IF($I21="","",$I21*7)</f>
        <v/>
      </c>
      <c r="K21" s="29" t="str">
        <f aca="false">IF($J21="","",ROUND($J21*($G21+$H21),0))</f>
        <v/>
      </c>
      <c r="L21" s="28" t="str">
        <f aca="false">IF(OR($J21="",$J21=0,$F21=""),"",$F21/$J21)</f>
        <v/>
      </c>
      <c r="M21" s="30" t="str">
        <f aca="false">IF($K21="","",IF($J21=0,"No sales — review",IF($F21&lt;=$K21,"Order now",IF($F21&lt;=$K21*Settings!$D$12,"Approaching","OK"))))</f>
        <v/>
      </c>
      <c r="N21" s="29" t="str">
        <f aca="false">IF($K21="","",IF($F21&lt;=$K21,MAX(0,ROUND($J21*($G21+$H21+Settings!$D$10)-$F21,0)),0))</f>
        <v/>
      </c>
      <c r="O21" s="31" t="str">
        <f aca="false">IF(OR($D21="",$F21=""),"",IFERROR($D21/($D21+$F21),""))</f>
        <v/>
      </c>
      <c r="P21" s="30" t="str">
        <f aca="false">IF($O21="","",IF($O21&lt;Settings!$D$14,"Slow mover",""))</f>
        <v/>
      </c>
    </row>
    <row r="22" customFormat="false" ht="15" hidden="false" customHeight="false" outlineLevel="0" collapsed="false">
      <c r="A22" s="25"/>
      <c r="B22" s="25"/>
      <c r="C22" s="25"/>
      <c r="D22" s="25"/>
      <c r="E22" s="25"/>
      <c r="F22" s="25"/>
      <c r="G22" s="25"/>
      <c r="H22" s="26" t="n">
        <f aca="false">Settings!$D$8</f>
        <v>3</v>
      </c>
      <c r="I22" s="27" t="str">
        <f aca="false">IF(OR($D22="",$E22=""),"",IFERROR($D22/$E22,0))</f>
        <v/>
      </c>
      <c r="J22" s="28" t="str">
        <f aca="false">IF($I22="","",$I22*7)</f>
        <v/>
      </c>
      <c r="K22" s="29" t="str">
        <f aca="false">IF($J22="","",ROUND($J22*($G22+$H22),0))</f>
        <v/>
      </c>
      <c r="L22" s="28" t="str">
        <f aca="false">IF(OR($J22="",$J22=0,$F22=""),"",$F22/$J22)</f>
        <v/>
      </c>
      <c r="M22" s="30" t="str">
        <f aca="false">IF($K22="","",IF($J22=0,"No sales — review",IF($F22&lt;=$K22,"Order now",IF($F22&lt;=$K22*Settings!$D$12,"Approaching","OK"))))</f>
        <v/>
      </c>
      <c r="N22" s="29" t="str">
        <f aca="false">IF($K22="","",IF($F22&lt;=$K22,MAX(0,ROUND($J22*($G22+$H22+Settings!$D$10)-$F22,0)),0))</f>
        <v/>
      </c>
      <c r="O22" s="31" t="str">
        <f aca="false">IF(OR($D22="",$F22=""),"",IFERROR($D22/($D22+$F22),""))</f>
        <v/>
      </c>
      <c r="P22" s="30" t="str">
        <f aca="false">IF($O22="","",IF($O22&lt;Settings!$D$14,"Slow mover",""))</f>
        <v/>
      </c>
    </row>
    <row r="23" customFormat="false" ht="15" hidden="false" customHeight="false" outlineLevel="0" collapsed="false">
      <c r="A23" s="25"/>
      <c r="B23" s="25"/>
      <c r="C23" s="25"/>
      <c r="D23" s="25"/>
      <c r="E23" s="25"/>
      <c r="F23" s="25"/>
      <c r="G23" s="25"/>
      <c r="H23" s="26" t="n">
        <f aca="false">Settings!$D$8</f>
        <v>3</v>
      </c>
      <c r="I23" s="27" t="str">
        <f aca="false">IF(OR($D23="",$E23=""),"",IFERROR($D23/$E23,0))</f>
        <v/>
      </c>
      <c r="J23" s="28" t="str">
        <f aca="false">IF($I23="","",$I23*7)</f>
        <v/>
      </c>
      <c r="K23" s="29" t="str">
        <f aca="false">IF($J23="","",ROUND($J23*($G23+$H23),0))</f>
        <v/>
      </c>
      <c r="L23" s="28" t="str">
        <f aca="false">IF(OR($J23="",$J23=0,$F23=""),"",$F23/$J23)</f>
        <v/>
      </c>
      <c r="M23" s="30" t="str">
        <f aca="false">IF($K23="","",IF($J23=0,"No sales — review",IF($F23&lt;=$K23,"Order now",IF($F23&lt;=$K23*Settings!$D$12,"Approaching","OK"))))</f>
        <v/>
      </c>
      <c r="N23" s="29" t="str">
        <f aca="false">IF($K23="","",IF($F23&lt;=$K23,MAX(0,ROUND($J23*($G23+$H23+Settings!$D$10)-$F23,0)),0))</f>
        <v/>
      </c>
      <c r="O23" s="31" t="str">
        <f aca="false">IF(OR($D23="",$F23=""),"",IFERROR($D23/($D23+$F23),""))</f>
        <v/>
      </c>
      <c r="P23" s="30" t="str">
        <f aca="false">IF($O23="","",IF($O23&lt;Settings!$D$14,"Slow mover",""))</f>
        <v/>
      </c>
    </row>
    <row r="24" customFormat="false" ht="15" hidden="false" customHeight="false" outlineLevel="0" collapsed="false">
      <c r="A24" s="25"/>
      <c r="B24" s="25"/>
      <c r="C24" s="25"/>
      <c r="D24" s="25"/>
      <c r="E24" s="25"/>
      <c r="F24" s="25"/>
      <c r="G24" s="25"/>
      <c r="H24" s="26" t="n">
        <f aca="false">Settings!$D$8</f>
        <v>3</v>
      </c>
      <c r="I24" s="27" t="str">
        <f aca="false">IF(OR($D24="",$E24=""),"",IFERROR($D24/$E24,0))</f>
        <v/>
      </c>
      <c r="J24" s="28" t="str">
        <f aca="false">IF($I24="","",$I24*7)</f>
        <v/>
      </c>
      <c r="K24" s="29" t="str">
        <f aca="false">IF($J24="","",ROUND($J24*($G24+$H24),0))</f>
        <v/>
      </c>
      <c r="L24" s="28" t="str">
        <f aca="false">IF(OR($J24="",$J24=0,$F24=""),"",$F24/$J24)</f>
        <v/>
      </c>
      <c r="M24" s="30" t="str">
        <f aca="false">IF($K24="","",IF($J24=0,"No sales — review",IF($F24&lt;=$K24,"Order now",IF($F24&lt;=$K24*Settings!$D$12,"Approaching","OK"))))</f>
        <v/>
      </c>
      <c r="N24" s="29" t="str">
        <f aca="false">IF($K24="","",IF($F24&lt;=$K24,MAX(0,ROUND($J24*($G24+$H24+Settings!$D$10)-$F24,0)),0))</f>
        <v/>
      </c>
      <c r="O24" s="31" t="str">
        <f aca="false">IF(OR($D24="",$F24=""),"",IFERROR($D24/($D24+$F24),""))</f>
        <v/>
      </c>
      <c r="P24" s="30" t="str">
        <f aca="false">IF($O24="","",IF($O24&lt;Settings!$D$14,"Slow mover",""))</f>
        <v/>
      </c>
    </row>
    <row r="25" customFormat="false" ht="15" hidden="false" customHeight="false" outlineLevel="0" collapsed="false">
      <c r="A25" s="25"/>
      <c r="B25" s="25"/>
      <c r="C25" s="25"/>
      <c r="D25" s="25"/>
      <c r="E25" s="25"/>
      <c r="F25" s="25"/>
      <c r="G25" s="25"/>
      <c r="H25" s="26" t="n">
        <f aca="false">Settings!$D$8</f>
        <v>3</v>
      </c>
      <c r="I25" s="27" t="str">
        <f aca="false">IF(OR($D25="",$E25=""),"",IFERROR($D25/$E25,0))</f>
        <v/>
      </c>
      <c r="J25" s="28" t="str">
        <f aca="false">IF($I25="","",$I25*7)</f>
        <v/>
      </c>
      <c r="K25" s="29" t="str">
        <f aca="false">IF($J25="","",ROUND($J25*($G25+$H25),0))</f>
        <v/>
      </c>
      <c r="L25" s="28" t="str">
        <f aca="false">IF(OR($J25="",$J25=0,$F25=""),"",$F25/$J25)</f>
        <v/>
      </c>
      <c r="M25" s="30" t="str">
        <f aca="false">IF($K25="","",IF($J25=0,"No sales — review",IF($F25&lt;=$K25,"Order now",IF($F25&lt;=$K25*Settings!$D$12,"Approaching","OK"))))</f>
        <v/>
      </c>
      <c r="N25" s="29" t="str">
        <f aca="false">IF($K25="","",IF($F25&lt;=$K25,MAX(0,ROUND($J25*($G25+$H25+Settings!$D$10)-$F25,0)),0))</f>
        <v/>
      </c>
      <c r="O25" s="31" t="str">
        <f aca="false">IF(OR($D25="",$F25=""),"",IFERROR($D25/($D25+$F25),""))</f>
        <v/>
      </c>
      <c r="P25" s="30" t="str">
        <f aca="false">IF($O25="","",IF($O25&lt;Settings!$D$14,"Slow mover",""))</f>
        <v/>
      </c>
    </row>
    <row r="26" customFormat="false" ht="15" hidden="false" customHeight="false" outlineLevel="0" collapsed="false">
      <c r="A26" s="25"/>
      <c r="B26" s="25"/>
      <c r="C26" s="25"/>
      <c r="D26" s="25"/>
      <c r="E26" s="25"/>
      <c r="F26" s="25"/>
      <c r="G26" s="25"/>
      <c r="H26" s="26" t="n">
        <f aca="false">Settings!$D$8</f>
        <v>3</v>
      </c>
      <c r="I26" s="27" t="str">
        <f aca="false">IF(OR($D26="",$E26=""),"",IFERROR($D26/$E26,0))</f>
        <v/>
      </c>
      <c r="J26" s="28" t="str">
        <f aca="false">IF($I26="","",$I26*7)</f>
        <v/>
      </c>
      <c r="K26" s="29" t="str">
        <f aca="false">IF($J26="","",ROUND($J26*($G26+$H26),0))</f>
        <v/>
      </c>
      <c r="L26" s="28" t="str">
        <f aca="false">IF(OR($J26="",$J26=0,$F26=""),"",$F26/$J26)</f>
        <v/>
      </c>
      <c r="M26" s="30" t="str">
        <f aca="false">IF($K26="","",IF($J26=0,"No sales — review",IF($F26&lt;=$K26,"Order now",IF($F26&lt;=$K26*Settings!$D$12,"Approaching","OK"))))</f>
        <v/>
      </c>
      <c r="N26" s="29" t="str">
        <f aca="false">IF($K26="","",IF($F26&lt;=$K26,MAX(0,ROUND($J26*($G26+$H26+Settings!$D$10)-$F26,0)),0))</f>
        <v/>
      </c>
      <c r="O26" s="31" t="str">
        <f aca="false">IF(OR($D26="",$F26=""),"",IFERROR($D26/($D26+$F26),""))</f>
        <v/>
      </c>
      <c r="P26" s="30" t="str">
        <f aca="false">IF($O26="","",IF($O26&lt;Settings!$D$14,"Slow mover",""))</f>
        <v/>
      </c>
    </row>
    <row r="27" customFormat="false" ht="15" hidden="false" customHeight="false" outlineLevel="0" collapsed="false">
      <c r="A27" s="25"/>
      <c r="B27" s="25"/>
      <c r="C27" s="25"/>
      <c r="D27" s="25"/>
      <c r="E27" s="25"/>
      <c r="F27" s="25"/>
      <c r="G27" s="25"/>
      <c r="H27" s="26" t="n">
        <f aca="false">Settings!$D$8</f>
        <v>3</v>
      </c>
      <c r="I27" s="27" t="str">
        <f aca="false">IF(OR($D27="",$E27=""),"",IFERROR($D27/$E27,0))</f>
        <v/>
      </c>
      <c r="J27" s="28" t="str">
        <f aca="false">IF($I27="","",$I27*7)</f>
        <v/>
      </c>
      <c r="K27" s="29" t="str">
        <f aca="false">IF($J27="","",ROUND($J27*($G27+$H27),0))</f>
        <v/>
      </c>
      <c r="L27" s="28" t="str">
        <f aca="false">IF(OR($J27="",$J27=0,$F27=""),"",$F27/$J27)</f>
        <v/>
      </c>
      <c r="M27" s="30" t="str">
        <f aca="false">IF($K27="","",IF($J27=0,"No sales — review",IF($F27&lt;=$K27,"Order now",IF($F27&lt;=$K27*Settings!$D$12,"Approaching","OK"))))</f>
        <v/>
      </c>
      <c r="N27" s="29" t="str">
        <f aca="false">IF($K27="","",IF($F27&lt;=$K27,MAX(0,ROUND($J27*($G27+$H27+Settings!$D$10)-$F27,0)),0))</f>
        <v/>
      </c>
      <c r="O27" s="31" t="str">
        <f aca="false">IF(OR($D27="",$F27=""),"",IFERROR($D27/($D27+$F27),""))</f>
        <v/>
      </c>
      <c r="P27" s="30" t="str">
        <f aca="false">IF($O27="","",IF($O27&lt;Settings!$D$14,"Slow mover",""))</f>
        <v/>
      </c>
    </row>
    <row r="28" customFormat="false" ht="15" hidden="false" customHeight="false" outlineLevel="0" collapsed="false">
      <c r="A28" s="25"/>
      <c r="B28" s="25"/>
      <c r="C28" s="25"/>
      <c r="D28" s="25"/>
      <c r="E28" s="25"/>
      <c r="F28" s="25"/>
      <c r="G28" s="25"/>
      <c r="H28" s="26" t="n">
        <f aca="false">Settings!$D$8</f>
        <v>3</v>
      </c>
      <c r="I28" s="27" t="str">
        <f aca="false">IF(OR($D28="",$E28=""),"",IFERROR($D28/$E28,0))</f>
        <v/>
      </c>
      <c r="J28" s="28" t="str">
        <f aca="false">IF($I28="","",$I28*7)</f>
        <v/>
      </c>
      <c r="K28" s="29" t="str">
        <f aca="false">IF($J28="","",ROUND($J28*($G28+$H28),0))</f>
        <v/>
      </c>
      <c r="L28" s="28" t="str">
        <f aca="false">IF(OR($J28="",$J28=0,$F28=""),"",$F28/$J28)</f>
        <v/>
      </c>
      <c r="M28" s="30" t="str">
        <f aca="false">IF($K28="","",IF($J28=0,"No sales — review",IF($F28&lt;=$K28,"Order now",IF($F28&lt;=$K28*Settings!$D$12,"Approaching","OK"))))</f>
        <v/>
      </c>
      <c r="N28" s="29" t="str">
        <f aca="false">IF($K28="","",IF($F28&lt;=$K28,MAX(0,ROUND($J28*($G28+$H28+Settings!$D$10)-$F28,0)),0))</f>
        <v/>
      </c>
      <c r="O28" s="31" t="str">
        <f aca="false">IF(OR($D28="",$F28=""),"",IFERROR($D28/($D28+$F28),""))</f>
        <v/>
      </c>
      <c r="P28" s="30" t="str">
        <f aca="false">IF($O28="","",IF($O28&lt;Settings!$D$14,"Slow mover",""))</f>
        <v/>
      </c>
    </row>
    <row r="29" customFormat="false" ht="15" hidden="false" customHeight="false" outlineLevel="0" collapsed="false">
      <c r="A29" s="25"/>
      <c r="B29" s="25"/>
      <c r="C29" s="25"/>
      <c r="D29" s="25"/>
      <c r="E29" s="25"/>
      <c r="F29" s="25"/>
      <c r="G29" s="25"/>
      <c r="H29" s="26" t="n">
        <f aca="false">Settings!$D$8</f>
        <v>3</v>
      </c>
      <c r="I29" s="27" t="str">
        <f aca="false">IF(OR($D29="",$E29=""),"",IFERROR($D29/$E29,0))</f>
        <v/>
      </c>
      <c r="J29" s="28" t="str">
        <f aca="false">IF($I29="","",$I29*7)</f>
        <v/>
      </c>
      <c r="K29" s="29" t="str">
        <f aca="false">IF($J29="","",ROUND($J29*($G29+$H29),0))</f>
        <v/>
      </c>
      <c r="L29" s="28" t="str">
        <f aca="false">IF(OR($J29="",$J29=0,$F29=""),"",$F29/$J29)</f>
        <v/>
      </c>
      <c r="M29" s="30" t="str">
        <f aca="false">IF($K29="","",IF($J29=0,"No sales — review",IF($F29&lt;=$K29,"Order now",IF($F29&lt;=$K29*Settings!$D$12,"Approaching","OK"))))</f>
        <v/>
      </c>
      <c r="N29" s="29" t="str">
        <f aca="false">IF($K29="","",IF($F29&lt;=$K29,MAX(0,ROUND($J29*($G29+$H29+Settings!$D$10)-$F29,0)),0))</f>
        <v/>
      </c>
      <c r="O29" s="31" t="str">
        <f aca="false">IF(OR($D29="",$F29=""),"",IFERROR($D29/($D29+$F29),""))</f>
        <v/>
      </c>
      <c r="P29" s="30" t="str">
        <f aca="false">IF($O29="","",IF($O29&lt;Settings!$D$14,"Slow mover",""))</f>
        <v/>
      </c>
    </row>
    <row r="30" customFormat="false" ht="15" hidden="false" customHeight="false" outlineLevel="0" collapsed="false">
      <c r="A30" s="25"/>
      <c r="B30" s="25"/>
      <c r="C30" s="25"/>
      <c r="D30" s="25"/>
      <c r="E30" s="25"/>
      <c r="F30" s="25"/>
      <c r="G30" s="25"/>
      <c r="H30" s="26" t="n">
        <f aca="false">Settings!$D$8</f>
        <v>3</v>
      </c>
      <c r="I30" s="27" t="str">
        <f aca="false">IF(OR($D30="",$E30=""),"",IFERROR($D30/$E30,0))</f>
        <v/>
      </c>
      <c r="J30" s="28" t="str">
        <f aca="false">IF($I30="","",$I30*7)</f>
        <v/>
      </c>
      <c r="K30" s="29" t="str">
        <f aca="false">IF($J30="","",ROUND($J30*($G30+$H30),0))</f>
        <v/>
      </c>
      <c r="L30" s="28" t="str">
        <f aca="false">IF(OR($J30="",$J30=0,$F30=""),"",$F30/$J30)</f>
        <v/>
      </c>
      <c r="M30" s="30" t="str">
        <f aca="false">IF($K30="","",IF($J30=0,"No sales — review",IF($F30&lt;=$K30,"Order now",IF($F30&lt;=$K30*Settings!$D$12,"Approaching","OK"))))</f>
        <v/>
      </c>
      <c r="N30" s="29" t="str">
        <f aca="false">IF($K30="","",IF($F30&lt;=$K30,MAX(0,ROUND($J30*($G30+$H30+Settings!$D$10)-$F30,0)),0))</f>
        <v/>
      </c>
      <c r="O30" s="31" t="str">
        <f aca="false">IF(OR($D30="",$F30=""),"",IFERROR($D30/($D30+$F30),""))</f>
        <v/>
      </c>
      <c r="P30" s="30" t="str">
        <f aca="false">IF($O30="","",IF($O30&lt;Settings!$D$14,"Slow mover",""))</f>
        <v/>
      </c>
    </row>
    <row r="31" customFormat="false" ht="15" hidden="false" customHeight="false" outlineLevel="0" collapsed="false">
      <c r="A31" s="25"/>
      <c r="B31" s="25"/>
      <c r="C31" s="25"/>
      <c r="D31" s="25"/>
      <c r="E31" s="25"/>
      <c r="F31" s="25"/>
      <c r="G31" s="25"/>
      <c r="H31" s="26" t="n">
        <f aca="false">Settings!$D$8</f>
        <v>3</v>
      </c>
      <c r="I31" s="27" t="str">
        <f aca="false">IF(OR($D31="",$E31=""),"",IFERROR($D31/$E31,0))</f>
        <v/>
      </c>
      <c r="J31" s="28" t="str">
        <f aca="false">IF($I31="","",$I31*7)</f>
        <v/>
      </c>
      <c r="K31" s="29" t="str">
        <f aca="false">IF($J31="","",ROUND($J31*($G31+$H31),0))</f>
        <v/>
      </c>
      <c r="L31" s="28" t="str">
        <f aca="false">IF(OR($J31="",$J31=0,$F31=""),"",$F31/$J31)</f>
        <v/>
      </c>
      <c r="M31" s="30" t="str">
        <f aca="false">IF($K31="","",IF($J31=0,"No sales — review",IF($F31&lt;=$K31,"Order now",IF($F31&lt;=$K31*Settings!$D$12,"Approaching","OK"))))</f>
        <v/>
      </c>
      <c r="N31" s="29" t="str">
        <f aca="false">IF($K31="","",IF($F31&lt;=$K31,MAX(0,ROUND($J31*($G31+$H31+Settings!$D$10)-$F31,0)),0))</f>
        <v/>
      </c>
      <c r="O31" s="31" t="str">
        <f aca="false">IF(OR($D31="",$F31=""),"",IFERROR($D31/($D31+$F31),""))</f>
        <v/>
      </c>
      <c r="P31" s="30" t="str">
        <f aca="false">IF($O31="","",IF($O31&lt;Settings!$D$14,"Slow mover",""))</f>
        <v/>
      </c>
    </row>
    <row r="32" customFormat="false" ht="15" hidden="false" customHeight="false" outlineLevel="0" collapsed="false">
      <c r="A32" s="25"/>
      <c r="B32" s="25"/>
      <c r="C32" s="25"/>
      <c r="D32" s="25"/>
      <c r="E32" s="25"/>
      <c r="F32" s="25"/>
      <c r="G32" s="25"/>
      <c r="H32" s="26" t="n">
        <f aca="false">Settings!$D$8</f>
        <v>3</v>
      </c>
      <c r="I32" s="27" t="str">
        <f aca="false">IF(OR($D32="",$E32=""),"",IFERROR($D32/$E32,0))</f>
        <v/>
      </c>
      <c r="J32" s="28" t="str">
        <f aca="false">IF($I32="","",$I32*7)</f>
        <v/>
      </c>
      <c r="K32" s="29" t="str">
        <f aca="false">IF($J32="","",ROUND($J32*($G32+$H32),0))</f>
        <v/>
      </c>
      <c r="L32" s="28" t="str">
        <f aca="false">IF(OR($J32="",$J32=0,$F32=""),"",$F32/$J32)</f>
        <v/>
      </c>
      <c r="M32" s="30" t="str">
        <f aca="false">IF($K32="","",IF($J32=0,"No sales — review",IF($F32&lt;=$K32,"Order now",IF($F32&lt;=$K32*Settings!$D$12,"Approaching","OK"))))</f>
        <v/>
      </c>
      <c r="N32" s="29" t="str">
        <f aca="false">IF($K32="","",IF($F32&lt;=$K32,MAX(0,ROUND($J32*($G32+$H32+Settings!$D$10)-$F32,0)),0))</f>
        <v/>
      </c>
      <c r="O32" s="31" t="str">
        <f aca="false">IF(OR($D32="",$F32=""),"",IFERROR($D32/($D32+$F32),""))</f>
        <v/>
      </c>
      <c r="P32" s="30" t="str">
        <f aca="false">IF($O32="","",IF($O32&lt;Settings!$D$14,"Slow mover",""))</f>
        <v/>
      </c>
    </row>
    <row r="33" customFormat="false" ht="15" hidden="false" customHeight="false" outlineLevel="0" collapsed="false">
      <c r="A33" s="25"/>
      <c r="B33" s="25"/>
      <c r="C33" s="25"/>
      <c r="D33" s="25"/>
      <c r="E33" s="25"/>
      <c r="F33" s="25"/>
      <c r="G33" s="25"/>
      <c r="H33" s="26" t="n">
        <f aca="false">Settings!$D$8</f>
        <v>3</v>
      </c>
      <c r="I33" s="27" t="str">
        <f aca="false">IF(OR($D33="",$E33=""),"",IFERROR($D33/$E33,0))</f>
        <v/>
      </c>
      <c r="J33" s="28" t="str">
        <f aca="false">IF($I33="","",$I33*7)</f>
        <v/>
      </c>
      <c r="K33" s="29" t="str">
        <f aca="false">IF($J33="","",ROUND($J33*($G33+$H33),0))</f>
        <v/>
      </c>
      <c r="L33" s="28" t="str">
        <f aca="false">IF(OR($J33="",$J33=0,$F33=""),"",$F33/$J33)</f>
        <v/>
      </c>
      <c r="M33" s="30" t="str">
        <f aca="false">IF($K33="","",IF($J33=0,"No sales — review",IF($F33&lt;=$K33,"Order now",IF($F33&lt;=$K33*Settings!$D$12,"Approaching","OK"))))</f>
        <v/>
      </c>
      <c r="N33" s="29" t="str">
        <f aca="false">IF($K33="","",IF($F33&lt;=$K33,MAX(0,ROUND($J33*($G33+$H33+Settings!$D$10)-$F33,0)),0))</f>
        <v/>
      </c>
      <c r="O33" s="31" t="str">
        <f aca="false">IF(OR($D33="",$F33=""),"",IFERROR($D33/($D33+$F33),""))</f>
        <v/>
      </c>
      <c r="P33" s="30" t="str">
        <f aca="false">IF($O33="","",IF($O33&lt;Settings!$D$14,"Slow mover",""))</f>
        <v/>
      </c>
    </row>
    <row r="34" customFormat="false" ht="15" hidden="false" customHeight="false" outlineLevel="0" collapsed="false">
      <c r="A34" s="25"/>
      <c r="B34" s="25"/>
      <c r="C34" s="25"/>
      <c r="D34" s="25"/>
      <c r="E34" s="25"/>
      <c r="F34" s="25"/>
      <c r="G34" s="25"/>
      <c r="H34" s="26" t="n">
        <f aca="false">Settings!$D$8</f>
        <v>3</v>
      </c>
      <c r="I34" s="27" t="str">
        <f aca="false">IF(OR($D34="",$E34=""),"",IFERROR($D34/$E34,0))</f>
        <v/>
      </c>
      <c r="J34" s="28" t="str">
        <f aca="false">IF($I34="","",$I34*7)</f>
        <v/>
      </c>
      <c r="K34" s="29" t="str">
        <f aca="false">IF($J34="","",ROUND($J34*($G34+$H34),0))</f>
        <v/>
      </c>
      <c r="L34" s="28" t="str">
        <f aca="false">IF(OR($J34="",$J34=0,$F34=""),"",$F34/$J34)</f>
        <v/>
      </c>
      <c r="M34" s="30" t="str">
        <f aca="false">IF($K34="","",IF($J34=0,"No sales — review",IF($F34&lt;=$K34,"Order now",IF($F34&lt;=$K34*Settings!$D$12,"Approaching","OK"))))</f>
        <v/>
      </c>
      <c r="N34" s="29" t="str">
        <f aca="false">IF($K34="","",IF($F34&lt;=$K34,MAX(0,ROUND($J34*($G34+$H34+Settings!$D$10)-$F34,0)),0))</f>
        <v/>
      </c>
      <c r="O34" s="31" t="str">
        <f aca="false">IF(OR($D34="",$F34=""),"",IFERROR($D34/($D34+$F34),""))</f>
        <v/>
      </c>
      <c r="P34" s="30" t="str">
        <f aca="false">IF($O34="","",IF($O34&lt;Settings!$D$14,"Slow mover",""))</f>
        <v/>
      </c>
    </row>
    <row r="35" customFormat="false" ht="15" hidden="false" customHeight="false" outlineLevel="0" collapsed="false">
      <c r="A35" s="25"/>
      <c r="B35" s="25"/>
      <c r="C35" s="25"/>
      <c r="D35" s="25"/>
      <c r="E35" s="25"/>
      <c r="F35" s="25"/>
      <c r="G35" s="25"/>
      <c r="H35" s="26" t="n">
        <f aca="false">Settings!$D$8</f>
        <v>3</v>
      </c>
      <c r="I35" s="27" t="str">
        <f aca="false">IF(OR($D35="",$E35=""),"",IFERROR($D35/$E35,0))</f>
        <v/>
      </c>
      <c r="J35" s="28" t="str">
        <f aca="false">IF($I35="","",$I35*7)</f>
        <v/>
      </c>
      <c r="K35" s="29" t="str">
        <f aca="false">IF($J35="","",ROUND($J35*($G35+$H35),0))</f>
        <v/>
      </c>
      <c r="L35" s="28" t="str">
        <f aca="false">IF(OR($J35="",$J35=0,$F35=""),"",$F35/$J35)</f>
        <v/>
      </c>
      <c r="M35" s="30" t="str">
        <f aca="false">IF($K35="","",IF($J35=0,"No sales — review",IF($F35&lt;=$K35,"Order now",IF($F35&lt;=$K35*Settings!$D$12,"Approaching","OK"))))</f>
        <v/>
      </c>
      <c r="N35" s="29" t="str">
        <f aca="false">IF($K35="","",IF($F35&lt;=$K35,MAX(0,ROUND($J35*($G35+$H35+Settings!$D$10)-$F35,0)),0))</f>
        <v/>
      </c>
      <c r="O35" s="31" t="str">
        <f aca="false">IF(OR($D35="",$F35=""),"",IFERROR($D35/($D35+$F35),""))</f>
        <v/>
      </c>
      <c r="P35" s="30" t="str">
        <f aca="false">IF($O35="","",IF($O35&lt;Settings!$D$14,"Slow mover",""))</f>
        <v/>
      </c>
    </row>
    <row r="36" customFormat="false" ht="15" hidden="false" customHeight="false" outlineLevel="0" collapsed="false">
      <c r="A36" s="25"/>
      <c r="B36" s="25"/>
      <c r="C36" s="25"/>
      <c r="D36" s="25"/>
      <c r="E36" s="25"/>
      <c r="F36" s="25"/>
      <c r="G36" s="25"/>
      <c r="H36" s="26" t="n">
        <f aca="false">Settings!$D$8</f>
        <v>3</v>
      </c>
      <c r="I36" s="27" t="str">
        <f aca="false">IF(OR($D36="",$E36=""),"",IFERROR($D36/$E36,0))</f>
        <v/>
      </c>
      <c r="J36" s="28" t="str">
        <f aca="false">IF($I36="","",$I36*7)</f>
        <v/>
      </c>
      <c r="K36" s="29" t="str">
        <f aca="false">IF($J36="","",ROUND($J36*($G36+$H36),0))</f>
        <v/>
      </c>
      <c r="L36" s="28" t="str">
        <f aca="false">IF(OR($J36="",$J36=0,$F36=""),"",$F36/$J36)</f>
        <v/>
      </c>
      <c r="M36" s="30" t="str">
        <f aca="false">IF($K36="","",IF($J36=0,"No sales — review",IF($F36&lt;=$K36,"Order now",IF($F36&lt;=$K36*Settings!$D$12,"Approaching","OK"))))</f>
        <v/>
      </c>
      <c r="N36" s="29" t="str">
        <f aca="false">IF($K36="","",IF($F36&lt;=$K36,MAX(0,ROUND($J36*($G36+$H36+Settings!$D$10)-$F36,0)),0))</f>
        <v/>
      </c>
      <c r="O36" s="31" t="str">
        <f aca="false">IF(OR($D36="",$F36=""),"",IFERROR($D36/($D36+$F36),""))</f>
        <v/>
      </c>
      <c r="P36" s="30" t="str">
        <f aca="false">IF($O36="","",IF($O36&lt;Settings!$D$14,"Slow mover",""))</f>
        <v/>
      </c>
    </row>
    <row r="37" customFormat="false" ht="15" hidden="false" customHeight="false" outlineLevel="0" collapsed="false">
      <c r="A37" s="25"/>
      <c r="B37" s="25"/>
      <c r="C37" s="25"/>
      <c r="D37" s="25"/>
      <c r="E37" s="25"/>
      <c r="F37" s="25"/>
      <c r="G37" s="25"/>
      <c r="H37" s="26" t="n">
        <f aca="false">Settings!$D$8</f>
        <v>3</v>
      </c>
      <c r="I37" s="27" t="str">
        <f aca="false">IF(OR($D37="",$E37=""),"",IFERROR($D37/$E37,0))</f>
        <v/>
      </c>
      <c r="J37" s="28" t="str">
        <f aca="false">IF($I37="","",$I37*7)</f>
        <v/>
      </c>
      <c r="K37" s="29" t="str">
        <f aca="false">IF($J37="","",ROUND($J37*($G37+$H37),0))</f>
        <v/>
      </c>
      <c r="L37" s="28" t="str">
        <f aca="false">IF(OR($J37="",$J37=0,$F37=""),"",$F37/$J37)</f>
        <v/>
      </c>
      <c r="M37" s="30" t="str">
        <f aca="false">IF($K37="","",IF($J37=0,"No sales — review",IF($F37&lt;=$K37,"Order now",IF($F37&lt;=$K37*Settings!$D$12,"Approaching","OK"))))</f>
        <v/>
      </c>
      <c r="N37" s="29" t="str">
        <f aca="false">IF($K37="","",IF($F37&lt;=$K37,MAX(0,ROUND($J37*($G37+$H37+Settings!$D$10)-$F37,0)),0))</f>
        <v/>
      </c>
      <c r="O37" s="31" t="str">
        <f aca="false">IF(OR($D37="",$F37=""),"",IFERROR($D37/($D37+$F37),""))</f>
        <v/>
      </c>
      <c r="P37" s="30" t="str">
        <f aca="false">IF($O37="","",IF($O37&lt;Settings!$D$14,"Slow mover",""))</f>
        <v/>
      </c>
    </row>
    <row r="38" customFormat="false" ht="15" hidden="false" customHeight="false" outlineLevel="0" collapsed="false">
      <c r="A38" s="25"/>
      <c r="B38" s="25"/>
      <c r="C38" s="25"/>
      <c r="D38" s="25"/>
      <c r="E38" s="25"/>
      <c r="F38" s="25"/>
      <c r="G38" s="25"/>
      <c r="H38" s="26" t="n">
        <f aca="false">Settings!$D$8</f>
        <v>3</v>
      </c>
      <c r="I38" s="27" t="str">
        <f aca="false">IF(OR($D38="",$E38=""),"",IFERROR($D38/$E38,0))</f>
        <v/>
      </c>
      <c r="J38" s="28" t="str">
        <f aca="false">IF($I38="","",$I38*7)</f>
        <v/>
      </c>
      <c r="K38" s="29" t="str">
        <f aca="false">IF($J38="","",ROUND($J38*($G38+$H38),0))</f>
        <v/>
      </c>
      <c r="L38" s="28" t="str">
        <f aca="false">IF(OR($J38="",$J38=0,$F38=""),"",$F38/$J38)</f>
        <v/>
      </c>
      <c r="M38" s="30" t="str">
        <f aca="false">IF($K38="","",IF($J38=0,"No sales — review",IF($F38&lt;=$K38,"Order now",IF($F38&lt;=$K38*Settings!$D$12,"Approaching","OK"))))</f>
        <v/>
      </c>
      <c r="N38" s="29" t="str">
        <f aca="false">IF($K38="","",IF($F38&lt;=$K38,MAX(0,ROUND($J38*($G38+$H38+Settings!$D$10)-$F38,0)),0))</f>
        <v/>
      </c>
      <c r="O38" s="31" t="str">
        <f aca="false">IF(OR($D38="",$F38=""),"",IFERROR($D38/($D38+$F38),""))</f>
        <v/>
      </c>
      <c r="P38" s="30" t="str">
        <f aca="false">IF($O38="","",IF($O38&lt;Settings!$D$14,"Slow mover",""))</f>
        <v/>
      </c>
    </row>
    <row r="39" customFormat="false" ht="15" hidden="false" customHeight="false" outlineLevel="0" collapsed="false">
      <c r="A39" s="25"/>
      <c r="B39" s="25"/>
      <c r="C39" s="25"/>
      <c r="D39" s="25"/>
      <c r="E39" s="25"/>
      <c r="F39" s="25"/>
      <c r="G39" s="25"/>
      <c r="H39" s="26" t="n">
        <f aca="false">Settings!$D$8</f>
        <v>3</v>
      </c>
      <c r="I39" s="27" t="str">
        <f aca="false">IF(OR($D39="",$E39=""),"",IFERROR($D39/$E39,0))</f>
        <v/>
      </c>
      <c r="J39" s="28" t="str">
        <f aca="false">IF($I39="","",$I39*7)</f>
        <v/>
      </c>
      <c r="K39" s="29" t="str">
        <f aca="false">IF($J39="","",ROUND($J39*($G39+$H39),0))</f>
        <v/>
      </c>
      <c r="L39" s="28" t="str">
        <f aca="false">IF(OR($J39="",$J39=0,$F39=""),"",$F39/$J39)</f>
        <v/>
      </c>
      <c r="M39" s="30" t="str">
        <f aca="false">IF($K39="","",IF($J39=0,"No sales — review",IF($F39&lt;=$K39,"Order now",IF($F39&lt;=$K39*Settings!$D$12,"Approaching","OK"))))</f>
        <v/>
      </c>
      <c r="N39" s="29" t="str">
        <f aca="false">IF($K39="","",IF($F39&lt;=$K39,MAX(0,ROUND($J39*($G39+$H39+Settings!$D$10)-$F39,0)),0))</f>
        <v/>
      </c>
      <c r="O39" s="31" t="str">
        <f aca="false">IF(OR($D39="",$F39=""),"",IFERROR($D39/($D39+$F39),""))</f>
        <v/>
      </c>
      <c r="P39" s="30" t="str">
        <f aca="false">IF($O39="","",IF($O39&lt;Settings!$D$14,"Slow mover",""))</f>
        <v/>
      </c>
    </row>
    <row r="40" customFormat="false" ht="15" hidden="false" customHeight="false" outlineLevel="0" collapsed="false">
      <c r="A40" s="25"/>
      <c r="B40" s="25"/>
      <c r="C40" s="25"/>
      <c r="D40" s="25"/>
      <c r="E40" s="25"/>
      <c r="F40" s="25"/>
      <c r="G40" s="25"/>
      <c r="H40" s="26" t="n">
        <f aca="false">Settings!$D$8</f>
        <v>3</v>
      </c>
      <c r="I40" s="27" t="str">
        <f aca="false">IF(OR($D40="",$E40=""),"",IFERROR($D40/$E40,0))</f>
        <v/>
      </c>
      <c r="J40" s="28" t="str">
        <f aca="false">IF($I40="","",$I40*7)</f>
        <v/>
      </c>
      <c r="K40" s="29" t="str">
        <f aca="false">IF($J40="","",ROUND($J40*($G40+$H40),0))</f>
        <v/>
      </c>
      <c r="L40" s="28" t="str">
        <f aca="false">IF(OR($J40="",$J40=0,$F40=""),"",$F40/$J40)</f>
        <v/>
      </c>
      <c r="M40" s="30" t="str">
        <f aca="false">IF($K40="","",IF($J40=0,"No sales — review",IF($F40&lt;=$K40,"Order now",IF($F40&lt;=$K40*Settings!$D$12,"Approaching","OK"))))</f>
        <v/>
      </c>
      <c r="N40" s="29" t="str">
        <f aca="false">IF($K40="","",IF($F40&lt;=$K40,MAX(0,ROUND($J40*($G40+$H40+Settings!$D$10)-$F40,0)),0))</f>
        <v/>
      </c>
      <c r="O40" s="31" t="str">
        <f aca="false">IF(OR($D40="",$F40=""),"",IFERROR($D40/($D40+$F40),""))</f>
        <v/>
      </c>
      <c r="P40" s="30" t="str">
        <f aca="false">IF($O40="","",IF($O40&lt;Settings!$D$14,"Slow mover",""))</f>
        <v/>
      </c>
    </row>
    <row r="41" customFormat="false" ht="15" hidden="false" customHeight="false" outlineLevel="0" collapsed="false">
      <c r="A41" s="25"/>
      <c r="B41" s="25"/>
      <c r="C41" s="25"/>
      <c r="D41" s="25"/>
      <c r="E41" s="25"/>
      <c r="F41" s="25"/>
      <c r="G41" s="25"/>
      <c r="H41" s="26" t="n">
        <f aca="false">Settings!$D$8</f>
        <v>3</v>
      </c>
      <c r="I41" s="27" t="str">
        <f aca="false">IF(OR($D41="",$E41=""),"",IFERROR($D41/$E41,0))</f>
        <v/>
      </c>
      <c r="J41" s="28" t="str">
        <f aca="false">IF($I41="","",$I41*7)</f>
        <v/>
      </c>
      <c r="K41" s="29" t="str">
        <f aca="false">IF($J41="","",ROUND($J41*($G41+$H41),0))</f>
        <v/>
      </c>
      <c r="L41" s="28" t="str">
        <f aca="false">IF(OR($J41="",$J41=0,$F41=""),"",$F41/$J41)</f>
        <v/>
      </c>
      <c r="M41" s="30" t="str">
        <f aca="false">IF($K41="","",IF($J41=0,"No sales — review",IF($F41&lt;=$K41,"Order now",IF($F41&lt;=$K41*Settings!$D$12,"Approaching","OK"))))</f>
        <v/>
      </c>
      <c r="N41" s="29" t="str">
        <f aca="false">IF($K41="","",IF($F41&lt;=$K41,MAX(0,ROUND($J41*($G41+$H41+Settings!$D$10)-$F41,0)),0))</f>
        <v/>
      </c>
      <c r="O41" s="31" t="str">
        <f aca="false">IF(OR($D41="",$F41=""),"",IFERROR($D41/($D41+$F41),""))</f>
        <v/>
      </c>
      <c r="P41" s="30" t="str">
        <f aca="false">IF($O41="","",IF($O41&lt;Settings!$D$14,"Slow mover",""))</f>
        <v/>
      </c>
    </row>
    <row r="42" customFormat="false" ht="15" hidden="false" customHeight="false" outlineLevel="0" collapsed="false">
      <c r="A42" s="25"/>
      <c r="B42" s="25"/>
      <c r="C42" s="25"/>
      <c r="D42" s="25"/>
      <c r="E42" s="25"/>
      <c r="F42" s="25"/>
      <c r="G42" s="25"/>
      <c r="H42" s="26" t="n">
        <f aca="false">Settings!$D$8</f>
        <v>3</v>
      </c>
      <c r="I42" s="27" t="str">
        <f aca="false">IF(OR($D42="",$E42=""),"",IFERROR($D42/$E42,0))</f>
        <v/>
      </c>
      <c r="J42" s="28" t="str">
        <f aca="false">IF($I42="","",$I42*7)</f>
        <v/>
      </c>
      <c r="K42" s="29" t="str">
        <f aca="false">IF($J42="","",ROUND($J42*($G42+$H42),0))</f>
        <v/>
      </c>
      <c r="L42" s="28" t="str">
        <f aca="false">IF(OR($J42="",$J42=0,$F42=""),"",$F42/$J42)</f>
        <v/>
      </c>
      <c r="M42" s="30" t="str">
        <f aca="false">IF($K42="","",IF($J42=0,"No sales — review",IF($F42&lt;=$K42,"Order now",IF($F42&lt;=$K42*Settings!$D$12,"Approaching","OK"))))</f>
        <v/>
      </c>
      <c r="N42" s="29" t="str">
        <f aca="false">IF($K42="","",IF($F42&lt;=$K42,MAX(0,ROUND($J42*($G42+$H42+Settings!$D$10)-$F42,0)),0))</f>
        <v/>
      </c>
      <c r="O42" s="31" t="str">
        <f aca="false">IF(OR($D42="",$F42=""),"",IFERROR($D42/($D42+$F42),""))</f>
        <v/>
      </c>
      <c r="P42" s="30" t="str">
        <f aca="false">IF($O42="","",IF($O42&lt;Settings!$D$14,"Slow mover",""))</f>
        <v/>
      </c>
    </row>
    <row r="43" customFormat="false" ht="15" hidden="false" customHeight="false" outlineLevel="0" collapsed="false">
      <c r="A43" s="25"/>
      <c r="B43" s="25"/>
      <c r="C43" s="25"/>
      <c r="D43" s="25"/>
      <c r="E43" s="25"/>
      <c r="F43" s="25"/>
      <c r="G43" s="25"/>
      <c r="H43" s="26" t="n">
        <f aca="false">Settings!$D$8</f>
        <v>3</v>
      </c>
      <c r="I43" s="27" t="str">
        <f aca="false">IF(OR($D43="",$E43=""),"",IFERROR($D43/$E43,0))</f>
        <v/>
      </c>
      <c r="J43" s="28" t="str">
        <f aca="false">IF($I43="","",$I43*7)</f>
        <v/>
      </c>
      <c r="K43" s="29" t="str">
        <f aca="false">IF($J43="","",ROUND($J43*($G43+$H43),0))</f>
        <v/>
      </c>
      <c r="L43" s="28" t="str">
        <f aca="false">IF(OR($J43="",$J43=0,$F43=""),"",$F43/$J43)</f>
        <v/>
      </c>
      <c r="M43" s="30" t="str">
        <f aca="false">IF($K43="","",IF($J43=0,"No sales — review",IF($F43&lt;=$K43,"Order now",IF($F43&lt;=$K43*Settings!$D$12,"Approaching","OK"))))</f>
        <v/>
      </c>
      <c r="N43" s="29" t="str">
        <f aca="false">IF($K43="","",IF($F43&lt;=$K43,MAX(0,ROUND($J43*($G43+$H43+Settings!$D$10)-$F43,0)),0))</f>
        <v/>
      </c>
      <c r="O43" s="31" t="str">
        <f aca="false">IF(OR($D43="",$F43=""),"",IFERROR($D43/($D43+$F43),""))</f>
        <v/>
      </c>
      <c r="P43" s="30" t="str">
        <f aca="false">IF($O43="","",IF($O43&lt;Settings!$D$14,"Slow mover",""))</f>
        <v/>
      </c>
    </row>
    <row r="44" customFormat="false" ht="15" hidden="false" customHeight="false" outlineLevel="0" collapsed="false">
      <c r="A44" s="25"/>
      <c r="B44" s="25"/>
      <c r="C44" s="25"/>
      <c r="D44" s="25"/>
      <c r="E44" s="25"/>
      <c r="F44" s="25"/>
      <c r="G44" s="25"/>
      <c r="H44" s="26" t="n">
        <f aca="false">Settings!$D$8</f>
        <v>3</v>
      </c>
      <c r="I44" s="27" t="str">
        <f aca="false">IF(OR($D44="",$E44=""),"",IFERROR($D44/$E44,0))</f>
        <v/>
      </c>
      <c r="J44" s="28" t="str">
        <f aca="false">IF($I44="","",$I44*7)</f>
        <v/>
      </c>
      <c r="K44" s="29" t="str">
        <f aca="false">IF($J44="","",ROUND($J44*($G44+$H44),0))</f>
        <v/>
      </c>
      <c r="L44" s="28" t="str">
        <f aca="false">IF(OR($J44="",$J44=0,$F44=""),"",$F44/$J44)</f>
        <v/>
      </c>
      <c r="M44" s="30" t="str">
        <f aca="false">IF($K44="","",IF($J44=0,"No sales — review",IF($F44&lt;=$K44,"Order now",IF($F44&lt;=$K44*Settings!$D$12,"Approaching","OK"))))</f>
        <v/>
      </c>
      <c r="N44" s="29" t="str">
        <f aca="false">IF($K44="","",IF($F44&lt;=$K44,MAX(0,ROUND($J44*($G44+$H44+Settings!$D$10)-$F44,0)),0))</f>
        <v/>
      </c>
      <c r="O44" s="31" t="str">
        <f aca="false">IF(OR($D44="",$F44=""),"",IFERROR($D44/($D44+$F44),""))</f>
        <v/>
      </c>
      <c r="P44" s="30" t="str">
        <f aca="false">IF($O44="","",IF($O44&lt;Settings!$D$14,"Slow mover",""))</f>
        <v/>
      </c>
    </row>
    <row r="45" customFormat="false" ht="15" hidden="false" customHeight="false" outlineLevel="0" collapsed="false">
      <c r="A45" s="25"/>
      <c r="B45" s="25"/>
      <c r="C45" s="25"/>
      <c r="D45" s="25"/>
      <c r="E45" s="25"/>
      <c r="F45" s="25"/>
      <c r="G45" s="25"/>
      <c r="H45" s="26" t="n">
        <f aca="false">Settings!$D$8</f>
        <v>3</v>
      </c>
      <c r="I45" s="27" t="str">
        <f aca="false">IF(OR($D45="",$E45=""),"",IFERROR($D45/$E45,0))</f>
        <v/>
      </c>
      <c r="J45" s="28" t="str">
        <f aca="false">IF($I45="","",$I45*7)</f>
        <v/>
      </c>
      <c r="K45" s="29" t="str">
        <f aca="false">IF($J45="","",ROUND($J45*($G45+$H45),0))</f>
        <v/>
      </c>
      <c r="L45" s="28" t="str">
        <f aca="false">IF(OR($J45="",$J45=0,$F45=""),"",$F45/$J45)</f>
        <v/>
      </c>
      <c r="M45" s="30" t="str">
        <f aca="false">IF($K45="","",IF($J45=0,"No sales — review",IF($F45&lt;=$K45,"Order now",IF($F45&lt;=$K45*Settings!$D$12,"Approaching","OK"))))</f>
        <v/>
      </c>
      <c r="N45" s="29" t="str">
        <f aca="false">IF($K45="","",IF($F45&lt;=$K45,MAX(0,ROUND($J45*($G45+$H45+Settings!$D$10)-$F45,0)),0))</f>
        <v/>
      </c>
      <c r="O45" s="31" t="str">
        <f aca="false">IF(OR($D45="",$F45=""),"",IFERROR($D45/($D45+$F45),""))</f>
        <v/>
      </c>
      <c r="P45" s="30" t="str">
        <f aca="false">IF($O45="","",IF($O45&lt;Settings!$D$14,"Slow mover",""))</f>
        <v/>
      </c>
    </row>
    <row r="46" customFormat="false" ht="15" hidden="false" customHeight="false" outlineLevel="0" collapsed="false">
      <c r="A46" s="25"/>
      <c r="B46" s="25"/>
      <c r="C46" s="25"/>
      <c r="D46" s="25"/>
      <c r="E46" s="25"/>
      <c r="F46" s="25"/>
      <c r="G46" s="25"/>
      <c r="H46" s="26" t="n">
        <f aca="false">Settings!$D$8</f>
        <v>3</v>
      </c>
      <c r="I46" s="27" t="str">
        <f aca="false">IF(OR($D46="",$E46=""),"",IFERROR($D46/$E46,0))</f>
        <v/>
      </c>
      <c r="J46" s="28" t="str">
        <f aca="false">IF($I46="","",$I46*7)</f>
        <v/>
      </c>
      <c r="K46" s="29" t="str">
        <f aca="false">IF($J46="","",ROUND($J46*($G46+$H46),0))</f>
        <v/>
      </c>
      <c r="L46" s="28" t="str">
        <f aca="false">IF(OR($J46="",$J46=0,$F46=""),"",$F46/$J46)</f>
        <v/>
      </c>
      <c r="M46" s="30" t="str">
        <f aca="false">IF($K46="","",IF($J46=0,"No sales — review",IF($F46&lt;=$K46,"Order now",IF($F46&lt;=$K46*Settings!$D$12,"Approaching","OK"))))</f>
        <v/>
      </c>
      <c r="N46" s="29" t="str">
        <f aca="false">IF($K46="","",IF($F46&lt;=$K46,MAX(0,ROUND($J46*($G46+$H46+Settings!$D$10)-$F46,0)),0))</f>
        <v/>
      </c>
      <c r="O46" s="31" t="str">
        <f aca="false">IF(OR($D46="",$F46=""),"",IFERROR($D46/($D46+$F46),""))</f>
        <v/>
      </c>
      <c r="P46" s="30" t="str">
        <f aca="false">IF($O46="","",IF($O46&lt;Settings!$D$14,"Slow mover",""))</f>
        <v/>
      </c>
    </row>
    <row r="47" customFormat="false" ht="15" hidden="false" customHeight="false" outlineLevel="0" collapsed="false">
      <c r="A47" s="25"/>
      <c r="B47" s="25"/>
      <c r="C47" s="25"/>
      <c r="D47" s="25"/>
      <c r="E47" s="25"/>
      <c r="F47" s="25"/>
      <c r="G47" s="25"/>
      <c r="H47" s="26" t="n">
        <f aca="false">Settings!$D$8</f>
        <v>3</v>
      </c>
      <c r="I47" s="27" t="str">
        <f aca="false">IF(OR($D47="",$E47=""),"",IFERROR($D47/$E47,0))</f>
        <v/>
      </c>
      <c r="J47" s="28" t="str">
        <f aca="false">IF($I47="","",$I47*7)</f>
        <v/>
      </c>
      <c r="K47" s="29" t="str">
        <f aca="false">IF($J47="","",ROUND($J47*($G47+$H47),0))</f>
        <v/>
      </c>
      <c r="L47" s="28" t="str">
        <f aca="false">IF(OR($J47="",$J47=0,$F47=""),"",$F47/$J47)</f>
        <v/>
      </c>
      <c r="M47" s="30" t="str">
        <f aca="false">IF($K47="","",IF($J47=0,"No sales — review",IF($F47&lt;=$K47,"Order now",IF($F47&lt;=$K47*Settings!$D$12,"Approaching","OK"))))</f>
        <v/>
      </c>
      <c r="N47" s="29" t="str">
        <f aca="false">IF($K47="","",IF($F47&lt;=$K47,MAX(0,ROUND($J47*($G47+$H47+Settings!$D$10)-$F47,0)),0))</f>
        <v/>
      </c>
      <c r="O47" s="31" t="str">
        <f aca="false">IF(OR($D47="",$F47=""),"",IFERROR($D47/($D47+$F47),""))</f>
        <v/>
      </c>
      <c r="P47" s="30" t="str">
        <f aca="false">IF($O47="","",IF($O47&lt;Settings!$D$14,"Slow mover",""))</f>
        <v/>
      </c>
    </row>
    <row r="48" customFormat="false" ht="15" hidden="false" customHeight="false" outlineLevel="0" collapsed="false">
      <c r="A48" s="25"/>
      <c r="B48" s="25"/>
      <c r="C48" s="25"/>
      <c r="D48" s="25"/>
      <c r="E48" s="25"/>
      <c r="F48" s="25"/>
      <c r="G48" s="25"/>
      <c r="H48" s="26" t="n">
        <f aca="false">Settings!$D$8</f>
        <v>3</v>
      </c>
      <c r="I48" s="27" t="str">
        <f aca="false">IF(OR($D48="",$E48=""),"",IFERROR($D48/$E48,0))</f>
        <v/>
      </c>
      <c r="J48" s="28" t="str">
        <f aca="false">IF($I48="","",$I48*7)</f>
        <v/>
      </c>
      <c r="K48" s="29" t="str">
        <f aca="false">IF($J48="","",ROUND($J48*($G48+$H48),0))</f>
        <v/>
      </c>
      <c r="L48" s="28" t="str">
        <f aca="false">IF(OR($J48="",$J48=0,$F48=""),"",$F48/$J48)</f>
        <v/>
      </c>
      <c r="M48" s="30" t="str">
        <f aca="false">IF($K48="","",IF($J48=0,"No sales — review",IF($F48&lt;=$K48,"Order now",IF($F48&lt;=$K48*Settings!$D$12,"Approaching","OK"))))</f>
        <v/>
      </c>
      <c r="N48" s="29" t="str">
        <f aca="false">IF($K48="","",IF($F48&lt;=$K48,MAX(0,ROUND($J48*($G48+$H48+Settings!$D$10)-$F48,0)),0))</f>
        <v/>
      </c>
      <c r="O48" s="31" t="str">
        <f aca="false">IF(OR($D48="",$F48=""),"",IFERROR($D48/($D48+$F48),""))</f>
        <v/>
      </c>
      <c r="P48" s="30" t="str">
        <f aca="false">IF($O48="","",IF($O48&lt;Settings!$D$14,"Slow mover",""))</f>
        <v/>
      </c>
    </row>
    <row r="49" customFormat="false" ht="15" hidden="false" customHeight="false" outlineLevel="0" collapsed="false">
      <c r="A49" s="25"/>
      <c r="B49" s="25"/>
      <c r="C49" s="25"/>
      <c r="D49" s="25"/>
      <c r="E49" s="25"/>
      <c r="F49" s="25"/>
      <c r="G49" s="25"/>
      <c r="H49" s="26" t="n">
        <f aca="false">Settings!$D$8</f>
        <v>3</v>
      </c>
      <c r="I49" s="27" t="str">
        <f aca="false">IF(OR($D49="",$E49=""),"",IFERROR($D49/$E49,0))</f>
        <v/>
      </c>
      <c r="J49" s="28" t="str">
        <f aca="false">IF($I49="","",$I49*7)</f>
        <v/>
      </c>
      <c r="K49" s="29" t="str">
        <f aca="false">IF($J49="","",ROUND($J49*($G49+$H49),0))</f>
        <v/>
      </c>
      <c r="L49" s="28" t="str">
        <f aca="false">IF(OR($J49="",$J49=0,$F49=""),"",$F49/$J49)</f>
        <v/>
      </c>
      <c r="M49" s="30" t="str">
        <f aca="false">IF($K49="","",IF($J49=0,"No sales — review",IF($F49&lt;=$K49,"Order now",IF($F49&lt;=$K49*Settings!$D$12,"Approaching","OK"))))</f>
        <v/>
      </c>
      <c r="N49" s="29" t="str">
        <f aca="false">IF($K49="","",IF($F49&lt;=$K49,MAX(0,ROUND($J49*($G49+$H49+Settings!$D$10)-$F49,0)),0))</f>
        <v/>
      </c>
      <c r="O49" s="31" t="str">
        <f aca="false">IF(OR($D49="",$F49=""),"",IFERROR($D49/($D49+$F49),""))</f>
        <v/>
      </c>
      <c r="P49" s="30" t="str">
        <f aca="false">IF($O49="","",IF($O49&lt;Settings!$D$14,"Slow mover",""))</f>
        <v/>
      </c>
    </row>
    <row r="50" customFormat="false" ht="15" hidden="false" customHeight="false" outlineLevel="0" collapsed="false">
      <c r="A50" s="25"/>
      <c r="B50" s="25"/>
      <c r="C50" s="25"/>
      <c r="D50" s="25"/>
      <c r="E50" s="25"/>
      <c r="F50" s="25"/>
      <c r="G50" s="25"/>
      <c r="H50" s="26" t="n">
        <f aca="false">Settings!$D$8</f>
        <v>3</v>
      </c>
      <c r="I50" s="27" t="str">
        <f aca="false">IF(OR($D50="",$E50=""),"",IFERROR($D50/$E50,0))</f>
        <v/>
      </c>
      <c r="J50" s="28" t="str">
        <f aca="false">IF($I50="","",$I50*7)</f>
        <v/>
      </c>
      <c r="K50" s="29" t="str">
        <f aca="false">IF($J50="","",ROUND($J50*($G50+$H50),0))</f>
        <v/>
      </c>
      <c r="L50" s="28" t="str">
        <f aca="false">IF(OR($J50="",$J50=0,$F50=""),"",$F50/$J50)</f>
        <v/>
      </c>
      <c r="M50" s="30" t="str">
        <f aca="false">IF($K50="","",IF($J50=0,"No sales — review",IF($F50&lt;=$K50,"Order now",IF($F50&lt;=$K50*Settings!$D$12,"Approaching","OK"))))</f>
        <v/>
      </c>
      <c r="N50" s="29" t="str">
        <f aca="false">IF($K50="","",IF($F50&lt;=$K50,MAX(0,ROUND($J50*($G50+$H50+Settings!$D$10)-$F50,0)),0))</f>
        <v/>
      </c>
      <c r="O50" s="31" t="str">
        <f aca="false">IF(OR($D50="",$F50=""),"",IFERROR($D50/($D50+$F50),""))</f>
        <v/>
      </c>
      <c r="P50" s="30" t="str">
        <f aca="false">IF($O50="","",IF($O50&lt;Settings!$D$14,"Slow mover",""))</f>
        <v/>
      </c>
    </row>
    <row r="51" customFormat="false" ht="15" hidden="false" customHeight="false" outlineLevel="0" collapsed="false">
      <c r="A51" s="25"/>
      <c r="B51" s="25"/>
      <c r="C51" s="25"/>
      <c r="D51" s="25"/>
      <c r="E51" s="25"/>
      <c r="F51" s="25"/>
      <c r="G51" s="25"/>
      <c r="H51" s="26" t="n">
        <f aca="false">Settings!$D$8</f>
        <v>3</v>
      </c>
      <c r="I51" s="27" t="str">
        <f aca="false">IF(OR($D51="",$E51=""),"",IFERROR($D51/$E51,0))</f>
        <v/>
      </c>
      <c r="J51" s="28" t="str">
        <f aca="false">IF($I51="","",$I51*7)</f>
        <v/>
      </c>
      <c r="K51" s="29" t="str">
        <f aca="false">IF($J51="","",ROUND($J51*($G51+$H51),0))</f>
        <v/>
      </c>
      <c r="L51" s="28" t="str">
        <f aca="false">IF(OR($J51="",$J51=0,$F51=""),"",$F51/$J51)</f>
        <v/>
      </c>
      <c r="M51" s="30" t="str">
        <f aca="false">IF($K51="","",IF($J51=0,"No sales — review",IF($F51&lt;=$K51,"Order now",IF($F51&lt;=$K51*Settings!$D$12,"Approaching","OK"))))</f>
        <v/>
      </c>
      <c r="N51" s="29" t="str">
        <f aca="false">IF($K51="","",IF($F51&lt;=$K51,MAX(0,ROUND($J51*($G51+$H51+Settings!$D$10)-$F51,0)),0))</f>
        <v/>
      </c>
      <c r="O51" s="31" t="str">
        <f aca="false">IF(OR($D51="",$F51=""),"",IFERROR($D51/($D51+$F51),""))</f>
        <v/>
      </c>
      <c r="P51" s="30" t="str">
        <f aca="false">IF($O51="","",IF($O51&lt;Settings!$D$14,"Slow mover",""))</f>
        <v/>
      </c>
    </row>
    <row r="52" customFormat="false" ht="15" hidden="false" customHeight="false" outlineLevel="0" collapsed="false">
      <c r="A52" s="25"/>
      <c r="B52" s="25"/>
      <c r="C52" s="25"/>
      <c r="D52" s="25"/>
      <c r="E52" s="25"/>
      <c r="F52" s="25"/>
      <c r="G52" s="25"/>
      <c r="H52" s="26" t="n">
        <f aca="false">Settings!$D$8</f>
        <v>3</v>
      </c>
      <c r="I52" s="27" t="str">
        <f aca="false">IF(OR($D52="",$E52=""),"",IFERROR($D52/$E52,0))</f>
        <v/>
      </c>
      <c r="J52" s="28" t="str">
        <f aca="false">IF($I52="","",$I52*7)</f>
        <v/>
      </c>
      <c r="K52" s="29" t="str">
        <f aca="false">IF($J52="","",ROUND($J52*($G52+$H52),0))</f>
        <v/>
      </c>
      <c r="L52" s="28" t="str">
        <f aca="false">IF(OR($J52="",$J52=0,$F52=""),"",$F52/$J52)</f>
        <v/>
      </c>
      <c r="M52" s="30" t="str">
        <f aca="false">IF($K52="","",IF($J52=0,"No sales — review",IF($F52&lt;=$K52,"Order now",IF($F52&lt;=$K52*Settings!$D$12,"Approaching","OK"))))</f>
        <v/>
      </c>
      <c r="N52" s="29" t="str">
        <f aca="false">IF($K52="","",IF($F52&lt;=$K52,MAX(0,ROUND($J52*($G52+$H52+Settings!$D$10)-$F52,0)),0))</f>
        <v/>
      </c>
      <c r="O52" s="31" t="str">
        <f aca="false">IF(OR($D52="",$F52=""),"",IFERROR($D52/($D52+$F52),""))</f>
        <v/>
      </c>
      <c r="P52" s="30" t="str">
        <f aca="false">IF($O52="","",IF($O52&lt;Settings!$D$14,"Slow mover",""))</f>
        <v/>
      </c>
    </row>
    <row r="53" customFormat="false" ht="15" hidden="false" customHeight="false" outlineLevel="0" collapsed="false">
      <c r="A53" s="25"/>
      <c r="B53" s="25"/>
      <c r="C53" s="25"/>
      <c r="D53" s="25"/>
      <c r="E53" s="25"/>
      <c r="F53" s="25"/>
      <c r="G53" s="25"/>
      <c r="H53" s="26" t="n">
        <f aca="false">Settings!$D$8</f>
        <v>3</v>
      </c>
      <c r="I53" s="27" t="str">
        <f aca="false">IF(OR($D53="",$E53=""),"",IFERROR($D53/$E53,0))</f>
        <v/>
      </c>
      <c r="J53" s="28" t="str">
        <f aca="false">IF($I53="","",$I53*7)</f>
        <v/>
      </c>
      <c r="K53" s="29" t="str">
        <f aca="false">IF($J53="","",ROUND($J53*($G53+$H53),0))</f>
        <v/>
      </c>
      <c r="L53" s="28" t="str">
        <f aca="false">IF(OR($J53="",$J53=0,$F53=""),"",$F53/$J53)</f>
        <v/>
      </c>
      <c r="M53" s="30" t="str">
        <f aca="false">IF($K53="","",IF($J53=0,"No sales — review",IF($F53&lt;=$K53,"Order now",IF($F53&lt;=$K53*Settings!$D$12,"Approaching","OK"))))</f>
        <v/>
      </c>
      <c r="N53" s="29" t="str">
        <f aca="false">IF($K53="","",IF($F53&lt;=$K53,MAX(0,ROUND($J53*($G53+$H53+Settings!$D$10)-$F53,0)),0))</f>
        <v/>
      </c>
      <c r="O53" s="31" t="str">
        <f aca="false">IF(OR($D53="",$F53=""),"",IFERROR($D53/($D53+$F53),""))</f>
        <v/>
      </c>
      <c r="P53" s="30" t="str">
        <f aca="false">IF($O53="","",IF($O53&lt;Settings!$D$14,"Slow mover",""))</f>
        <v/>
      </c>
    </row>
    <row r="54" customFormat="false" ht="15" hidden="false" customHeight="false" outlineLevel="0" collapsed="false">
      <c r="A54" s="25"/>
      <c r="B54" s="25"/>
      <c r="C54" s="25"/>
      <c r="D54" s="25"/>
      <c r="E54" s="25"/>
      <c r="F54" s="25"/>
      <c r="G54" s="25"/>
      <c r="H54" s="26" t="n">
        <f aca="false">Settings!$D$8</f>
        <v>3</v>
      </c>
      <c r="I54" s="27" t="str">
        <f aca="false">IF(OR($D54="",$E54=""),"",IFERROR($D54/$E54,0))</f>
        <v/>
      </c>
      <c r="J54" s="28" t="str">
        <f aca="false">IF($I54="","",$I54*7)</f>
        <v/>
      </c>
      <c r="K54" s="29" t="str">
        <f aca="false">IF($J54="","",ROUND($J54*($G54+$H54),0))</f>
        <v/>
      </c>
      <c r="L54" s="28" t="str">
        <f aca="false">IF(OR($J54="",$J54=0,$F54=""),"",$F54/$J54)</f>
        <v/>
      </c>
      <c r="M54" s="30" t="str">
        <f aca="false">IF($K54="","",IF($J54=0,"No sales — review",IF($F54&lt;=$K54,"Order now",IF($F54&lt;=$K54*Settings!$D$12,"Approaching","OK"))))</f>
        <v/>
      </c>
      <c r="N54" s="29" t="str">
        <f aca="false">IF($K54="","",IF($F54&lt;=$K54,MAX(0,ROUND($J54*($G54+$H54+Settings!$D$10)-$F54,0)),0))</f>
        <v/>
      </c>
      <c r="O54" s="31" t="str">
        <f aca="false">IF(OR($D54="",$F54=""),"",IFERROR($D54/($D54+$F54),""))</f>
        <v/>
      </c>
      <c r="P54" s="30" t="str">
        <f aca="false">IF($O54="","",IF($O54&lt;Settings!$D$14,"Slow mover",""))</f>
        <v/>
      </c>
    </row>
    <row r="55" customFormat="false" ht="15" hidden="false" customHeight="false" outlineLevel="0" collapsed="false">
      <c r="A55" s="25"/>
      <c r="B55" s="25"/>
      <c r="C55" s="25"/>
      <c r="D55" s="25"/>
      <c r="E55" s="25"/>
      <c r="F55" s="25"/>
      <c r="G55" s="25"/>
      <c r="H55" s="26" t="n">
        <f aca="false">Settings!$D$8</f>
        <v>3</v>
      </c>
      <c r="I55" s="27" t="str">
        <f aca="false">IF(OR($D55="",$E55=""),"",IFERROR($D55/$E55,0))</f>
        <v/>
      </c>
      <c r="J55" s="28" t="str">
        <f aca="false">IF($I55="","",$I55*7)</f>
        <v/>
      </c>
      <c r="K55" s="29" t="str">
        <f aca="false">IF($J55="","",ROUND($J55*($G55+$H55),0))</f>
        <v/>
      </c>
      <c r="L55" s="28" t="str">
        <f aca="false">IF(OR($J55="",$J55=0,$F55=""),"",$F55/$J55)</f>
        <v/>
      </c>
      <c r="M55" s="30" t="str">
        <f aca="false">IF($K55="","",IF($J55=0,"No sales — review",IF($F55&lt;=$K55,"Order now",IF($F55&lt;=$K55*Settings!$D$12,"Approaching","OK"))))</f>
        <v/>
      </c>
      <c r="N55" s="29" t="str">
        <f aca="false">IF($K55="","",IF($F55&lt;=$K55,MAX(0,ROUND($J55*($G55+$H55+Settings!$D$10)-$F55,0)),0))</f>
        <v/>
      </c>
      <c r="O55" s="31" t="str">
        <f aca="false">IF(OR($D55="",$F55=""),"",IFERROR($D55/($D55+$F55),""))</f>
        <v/>
      </c>
      <c r="P55" s="30" t="str">
        <f aca="false">IF($O55="","",IF($O55&lt;Settings!$D$14,"Slow mover",""))</f>
        <v/>
      </c>
    </row>
    <row r="56" customFormat="false" ht="15" hidden="false" customHeight="false" outlineLevel="0" collapsed="false">
      <c r="A56" s="25"/>
      <c r="B56" s="25"/>
      <c r="C56" s="25"/>
      <c r="D56" s="25"/>
      <c r="E56" s="25"/>
      <c r="F56" s="25"/>
      <c r="G56" s="25"/>
      <c r="H56" s="26" t="n">
        <f aca="false">Settings!$D$8</f>
        <v>3</v>
      </c>
      <c r="I56" s="27" t="str">
        <f aca="false">IF(OR($D56="",$E56=""),"",IFERROR($D56/$E56,0))</f>
        <v/>
      </c>
      <c r="J56" s="28" t="str">
        <f aca="false">IF($I56="","",$I56*7)</f>
        <v/>
      </c>
      <c r="K56" s="29" t="str">
        <f aca="false">IF($J56="","",ROUND($J56*($G56+$H56),0))</f>
        <v/>
      </c>
      <c r="L56" s="28" t="str">
        <f aca="false">IF(OR($J56="",$J56=0,$F56=""),"",$F56/$J56)</f>
        <v/>
      </c>
      <c r="M56" s="30" t="str">
        <f aca="false">IF($K56="","",IF($J56=0,"No sales — review",IF($F56&lt;=$K56,"Order now",IF($F56&lt;=$K56*Settings!$D$12,"Approaching","OK"))))</f>
        <v/>
      </c>
      <c r="N56" s="29" t="str">
        <f aca="false">IF($K56="","",IF($F56&lt;=$K56,MAX(0,ROUND($J56*($G56+$H56+Settings!$D$10)-$F56,0)),0))</f>
        <v/>
      </c>
      <c r="O56" s="31" t="str">
        <f aca="false">IF(OR($D56="",$F56=""),"",IFERROR($D56/($D56+$F56),""))</f>
        <v/>
      </c>
      <c r="P56" s="30" t="str">
        <f aca="false">IF($O56="","",IF($O56&lt;Settings!$D$14,"Slow mover",""))</f>
        <v/>
      </c>
    </row>
    <row r="57" customFormat="false" ht="15" hidden="false" customHeight="false" outlineLevel="0" collapsed="false">
      <c r="A57" s="25"/>
      <c r="B57" s="25"/>
      <c r="C57" s="25"/>
      <c r="D57" s="25"/>
      <c r="E57" s="25"/>
      <c r="F57" s="25"/>
      <c r="G57" s="25"/>
      <c r="H57" s="26" t="n">
        <f aca="false">Settings!$D$8</f>
        <v>3</v>
      </c>
      <c r="I57" s="27" t="str">
        <f aca="false">IF(OR($D57="",$E57=""),"",IFERROR($D57/$E57,0))</f>
        <v/>
      </c>
      <c r="J57" s="28" t="str">
        <f aca="false">IF($I57="","",$I57*7)</f>
        <v/>
      </c>
      <c r="K57" s="29" t="str">
        <f aca="false">IF($J57="","",ROUND($J57*($G57+$H57),0))</f>
        <v/>
      </c>
      <c r="L57" s="28" t="str">
        <f aca="false">IF(OR($J57="",$J57=0,$F57=""),"",$F57/$J57)</f>
        <v/>
      </c>
      <c r="M57" s="30" t="str">
        <f aca="false">IF($K57="","",IF($J57=0,"No sales — review",IF($F57&lt;=$K57,"Order now",IF($F57&lt;=$K57*Settings!$D$12,"Approaching","OK"))))</f>
        <v/>
      </c>
      <c r="N57" s="29" t="str">
        <f aca="false">IF($K57="","",IF($F57&lt;=$K57,MAX(0,ROUND($J57*($G57+$H57+Settings!$D$10)-$F57,0)),0))</f>
        <v/>
      </c>
      <c r="O57" s="31" t="str">
        <f aca="false">IF(OR($D57="",$F57=""),"",IFERROR($D57/($D57+$F57),""))</f>
        <v/>
      </c>
      <c r="P57" s="30" t="str">
        <f aca="false">IF($O57="","",IF($O57&lt;Settings!$D$14,"Slow mover",""))</f>
        <v/>
      </c>
    </row>
    <row r="58" customFormat="false" ht="15" hidden="false" customHeight="false" outlineLevel="0" collapsed="false">
      <c r="A58" s="25"/>
      <c r="B58" s="25"/>
      <c r="C58" s="25"/>
      <c r="D58" s="25"/>
      <c r="E58" s="25"/>
      <c r="F58" s="25"/>
      <c r="G58" s="25"/>
      <c r="H58" s="26" t="n">
        <f aca="false">Settings!$D$8</f>
        <v>3</v>
      </c>
      <c r="I58" s="27" t="str">
        <f aca="false">IF(OR($D58="",$E58=""),"",IFERROR($D58/$E58,0))</f>
        <v/>
      </c>
      <c r="J58" s="28" t="str">
        <f aca="false">IF($I58="","",$I58*7)</f>
        <v/>
      </c>
      <c r="K58" s="29" t="str">
        <f aca="false">IF($J58="","",ROUND($J58*($G58+$H58),0))</f>
        <v/>
      </c>
      <c r="L58" s="28" t="str">
        <f aca="false">IF(OR($J58="",$J58=0,$F58=""),"",$F58/$J58)</f>
        <v/>
      </c>
      <c r="M58" s="30" t="str">
        <f aca="false">IF($K58="","",IF($J58=0,"No sales — review",IF($F58&lt;=$K58,"Order now",IF($F58&lt;=$K58*Settings!$D$12,"Approaching","OK"))))</f>
        <v/>
      </c>
      <c r="N58" s="29" t="str">
        <f aca="false">IF($K58="","",IF($F58&lt;=$K58,MAX(0,ROUND($J58*($G58+$H58+Settings!$D$10)-$F58,0)),0))</f>
        <v/>
      </c>
      <c r="O58" s="31" t="str">
        <f aca="false">IF(OR($D58="",$F58=""),"",IFERROR($D58/($D58+$F58),""))</f>
        <v/>
      </c>
      <c r="P58" s="30" t="str">
        <f aca="false">IF($O58="","",IF($O58&lt;Settings!$D$14,"Slow mover",""))</f>
        <v/>
      </c>
    </row>
    <row r="59" customFormat="false" ht="15" hidden="false" customHeight="false" outlineLevel="0" collapsed="false">
      <c r="A59" s="25"/>
      <c r="B59" s="25"/>
      <c r="C59" s="25"/>
      <c r="D59" s="25"/>
      <c r="E59" s="25"/>
      <c r="F59" s="25"/>
      <c r="G59" s="25"/>
      <c r="H59" s="26" t="n">
        <f aca="false">Settings!$D$8</f>
        <v>3</v>
      </c>
      <c r="I59" s="27" t="str">
        <f aca="false">IF(OR($D59="",$E59=""),"",IFERROR($D59/$E59,0))</f>
        <v/>
      </c>
      <c r="J59" s="28" t="str">
        <f aca="false">IF($I59="","",$I59*7)</f>
        <v/>
      </c>
      <c r="K59" s="29" t="str">
        <f aca="false">IF($J59="","",ROUND($J59*($G59+$H59),0))</f>
        <v/>
      </c>
      <c r="L59" s="28" t="str">
        <f aca="false">IF(OR($J59="",$J59=0,$F59=""),"",$F59/$J59)</f>
        <v/>
      </c>
      <c r="M59" s="30" t="str">
        <f aca="false">IF($K59="","",IF($J59=0,"No sales — review",IF($F59&lt;=$K59,"Order now",IF($F59&lt;=$K59*Settings!$D$12,"Approaching","OK"))))</f>
        <v/>
      </c>
      <c r="N59" s="29" t="str">
        <f aca="false">IF($K59="","",IF($F59&lt;=$K59,MAX(0,ROUND($J59*($G59+$H59+Settings!$D$10)-$F59,0)),0))</f>
        <v/>
      </c>
      <c r="O59" s="31" t="str">
        <f aca="false">IF(OR($D59="",$F59=""),"",IFERROR($D59/($D59+$F59),""))</f>
        <v/>
      </c>
      <c r="P59" s="30" t="str">
        <f aca="false">IF($O59="","",IF($O59&lt;Settings!$D$14,"Slow mover",""))</f>
        <v/>
      </c>
    </row>
    <row r="60" customFormat="false" ht="15" hidden="false" customHeight="false" outlineLevel="0" collapsed="false">
      <c r="A60" s="25"/>
      <c r="B60" s="25"/>
      <c r="C60" s="25"/>
      <c r="D60" s="25"/>
      <c r="E60" s="25"/>
      <c r="F60" s="25"/>
      <c r="G60" s="25"/>
      <c r="H60" s="26" t="n">
        <f aca="false">Settings!$D$8</f>
        <v>3</v>
      </c>
      <c r="I60" s="27" t="str">
        <f aca="false">IF(OR($D60="",$E60=""),"",IFERROR($D60/$E60,0))</f>
        <v/>
      </c>
      <c r="J60" s="28" t="str">
        <f aca="false">IF($I60="","",$I60*7)</f>
        <v/>
      </c>
      <c r="K60" s="29" t="str">
        <f aca="false">IF($J60="","",ROUND($J60*($G60+$H60),0))</f>
        <v/>
      </c>
      <c r="L60" s="28" t="str">
        <f aca="false">IF(OR($J60="",$J60=0,$F60=""),"",$F60/$J60)</f>
        <v/>
      </c>
      <c r="M60" s="30" t="str">
        <f aca="false">IF($K60="","",IF($J60=0,"No sales — review",IF($F60&lt;=$K60,"Order now",IF($F60&lt;=$K60*Settings!$D$12,"Approaching","OK"))))</f>
        <v/>
      </c>
      <c r="N60" s="29" t="str">
        <f aca="false">IF($K60="","",IF($F60&lt;=$K60,MAX(0,ROUND($J60*($G60+$H60+Settings!$D$10)-$F60,0)),0))</f>
        <v/>
      </c>
      <c r="O60" s="31" t="str">
        <f aca="false">IF(OR($D60="",$F60=""),"",IFERROR($D60/($D60+$F60),""))</f>
        <v/>
      </c>
      <c r="P60" s="30" t="str">
        <f aca="false">IF($O60="","",IF($O60&lt;Settings!$D$14,"Slow mover",""))</f>
        <v/>
      </c>
    </row>
    <row r="61" customFormat="false" ht="15" hidden="false" customHeight="false" outlineLevel="0" collapsed="false">
      <c r="A61" s="25"/>
      <c r="B61" s="25"/>
      <c r="C61" s="25"/>
      <c r="D61" s="25"/>
      <c r="E61" s="25"/>
      <c r="F61" s="25"/>
      <c r="G61" s="25"/>
      <c r="H61" s="26" t="n">
        <f aca="false">Settings!$D$8</f>
        <v>3</v>
      </c>
      <c r="I61" s="27" t="str">
        <f aca="false">IF(OR($D61="",$E61=""),"",IFERROR($D61/$E61,0))</f>
        <v/>
      </c>
      <c r="J61" s="28" t="str">
        <f aca="false">IF($I61="","",$I61*7)</f>
        <v/>
      </c>
      <c r="K61" s="29" t="str">
        <f aca="false">IF($J61="","",ROUND($J61*($G61+$H61),0))</f>
        <v/>
      </c>
      <c r="L61" s="28" t="str">
        <f aca="false">IF(OR($J61="",$J61=0,$F61=""),"",$F61/$J61)</f>
        <v/>
      </c>
      <c r="M61" s="30" t="str">
        <f aca="false">IF($K61="","",IF($J61=0,"No sales — review",IF($F61&lt;=$K61,"Order now",IF($F61&lt;=$K61*Settings!$D$12,"Approaching","OK"))))</f>
        <v/>
      </c>
      <c r="N61" s="29" t="str">
        <f aca="false">IF($K61="","",IF($F61&lt;=$K61,MAX(0,ROUND($J61*($G61+$H61+Settings!$D$10)-$F61,0)),0))</f>
        <v/>
      </c>
      <c r="O61" s="31" t="str">
        <f aca="false">IF(OR($D61="",$F61=""),"",IFERROR($D61/($D61+$F61),""))</f>
        <v/>
      </c>
      <c r="P61" s="30" t="str">
        <f aca="false">IF($O61="","",IF($O61&lt;Settings!$D$14,"Slow mover",""))</f>
        <v/>
      </c>
    </row>
    <row r="62" customFormat="false" ht="15" hidden="false" customHeight="false" outlineLevel="0" collapsed="false">
      <c r="A62" s="25"/>
      <c r="B62" s="25"/>
      <c r="C62" s="25"/>
      <c r="D62" s="25"/>
      <c r="E62" s="25"/>
      <c r="F62" s="25"/>
      <c r="G62" s="25"/>
      <c r="H62" s="26" t="n">
        <f aca="false">Settings!$D$8</f>
        <v>3</v>
      </c>
      <c r="I62" s="27" t="str">
        <f aca="false">IF(OR($D62="",$E62=""),"",IFERROR($D62/$E62,0))</f>
        <v/>
      </c>
      <c r="J62" s="28" t="str">
        <f aca="false">IF($I62="","",$I62*7)</f>
        <v/>
      </c>
      <c r="K62" s="29" t="str">
        <f aca="false">IF($J62="","",ROUND($J62*($G62+$H62),0))</f>
        <v/>
      </c>
      <c r="L62" s="28" t="str">
        <f aca="false">IF(OR($J62="",$J62=0,$F62=""),"",$F62/$J62)</f>
        <v/>
      </c>
      <c r="M62" s="30" t="str">
        <f aca="false">IF($K62="","",IF($J62=0,"No sales — review",IF($F62&lt;=$K62,"Order now",IF($F62&lt;=$K62*Settings!$D$12,"Approaching","OK"))))</f>
        <v/>
      </c>
      <c r="N62" s="29" t="str">
        <f aca="false">IF($K62="","",IF($F62&lt;=$K62,MAX(0,ROUND($J62*($G62+$H62+Settings!$D$10)-$F62,0)),0))</f>
        <v/>
      </c>
      <c r="O62" s="31" t="str">
        <f aca="false">IF(OR($D62="",$F62=""),"",IFERROR($D62/($D62+$F62),""))</f>
        <v/>
      </c>
      <c r="P62" s="30" t="str">
        <f aca="false">IF($O62="","",IF($O62&lt;Settings!$D$14,"Slow mover",""))</f>
        <v/>
      </c>
    </row>
    <row r="63" customFormat="false" ht="15" hidden="false" customHeight="false" outlineLevel="0" collapsed="false">
      <c r="A63" s="25"/>
      <c r="B63" s="25"/>
      <c r="C63" s="25"/>
      <c r="D63" s="25"/>
      <c r="E63" s="25"/>
      <c r="F63" s="25"/>
      <c r="G63" s="25"/>
      <c r="H63" s="26" t="n">
        <f aca="false">Settings!$D$8</f>
        <v>3</v>
      </c>
      <c r="I63" s="27" t="str">
        <f aca="false">IF(OR($D63="",$E63=""),"",IFERROR($D63/$E63,0))</f>
        <v/>
      </c>
      <c r="J63" s="28" t="str">
        <f aca="false">IF($I63="","",$I63*7)</f>
        <v/>
      </c>
      <c r="K63" s="29" t="str">
        <f aca="false">IF($J63="","",ROUND($J63*($G63+$H63),0))</f>
        <v/>
      </c>
      <c r="L63" s="28" t="str">
        <f aca="false">IF(OR($J63="",$J63=0,$F63=""),"",$F63/$J63)</f>
        <v/>
      </c>
      <c r="M63" s="30" t="str">
        <f aca="false">IF($K63="","",IF($J63=0,"No sales — review",IF($F63&lt;=$K63,"Order now",IF($F63&lt;=$K63*Settings!$D$12,"Approaching","OK"))))</f>
        <v/>
      </c>
      <c r="N63" s="29" t="str">
        <f aca="false">IF($K63="","",IF($F63&lt;=$K63,MAX(0,ROUND($J63*($G63+$H63+Settings!$D$10)-$F63,0)),0))</f>
        <v/>
      </c>
      <c r="O63" s="31" t="str">
        <f aca="false">IF(OR($D63="",$F63=""),"",IFERROR($D63/($D63+$F63),""))</f>
        <v/>
      </c>
      <c r="P63" s="30" t="str">
        <f aca="false">IF($O63="","",IF($O63&lt;Settings!$D$14,"Slow mover",""))</f>
        <v/>
      </c>
    </row>
    <row r="64" customFormat="false" ht="15" hidden="false" customHeight="false" outlineLevel="0" collapsed="false">
      <c r="A64" s="25"/>
      <c r="B64" s="25"/>
      <c r="C64" s="25"/>
      <c r="D64" s="25"/>
      <c r="E64" s="25"/>
      <c r="F64" s="25"/>
      <c r="G64" s="25"/>
      <c r="H64" s="26" t="n">
        <f aca="false">Settings!$D$8</f>
        <v>3</v>
      </c>
      <c r="I64" s="27" t="str">
        <f aca="false">IF(OR($D64="",$E64=""),"",IFERROR($D64/$E64,0))</f>
        <v/>
      </c>
      <c r="J64" s="28" t="str">
        <f aca="false">IF($I64="","",$I64*7)</f>
        <v/>
      </c>
      <c r="K64" s="29" t="str">
        <f aca="false">IF($J64="","",ROUND($J64*($G64+$H64),0))</f>
        <v/>
      </c>
      <c r="L64" s="28" t="str">
        <f aca="false">IF(OR($J64="",$J64=0,$F64=""),"",$F64/$J64)</f>
        <v/>
      </c>
      <c r="M64" s="30" t="str">
        <f aca="false">IF($K64="","",IF($J64=0,"No sales — review",IF($F64&lt;=$K64,"Order now",IF($F64&lt;=$K64*Settings!$D$12,"Approaching","OK"))))</f>
        <v/>
      </c>
      <c r="N64" s="29" t="str">
        <f aca="false">IF($K64="","",IF($F64&lt;=$K64,MAX(0,ROUND($J64*($G64+$H64+Settings!$D$10)-$F64,0)),0))</f>
        <v/>
      </c>
      <c r="O64" s="31" t="str">
        <f aca="false">IF(OR($D64="",$F64=""),"",IFERROR($D64/($D64+$F64),""))</f>
        <v/>
      </c>
      <c r="P64" s="30" t="str">
        <f aca="false">IF($O64="","",IF($O64&lt;Settings!$D$14,"Slow mover",""))</f>
        <v/>
      </c>
    </row>
    <row r="65" customFormat="false" ht="15" hidden="false" customHeight="false" outlineLevel="0" collapsed="false">
      <c r="A65" s="25"/>
      <c r="B65" s="25"/>
      <c r="C65" s="25"/>
      <c r="D65" s="25"/>
      <c r="E65" s="25"/>
      <c r="F65" s="25"/>
      <c r="G65" s="25"/>
      <c r="H65" s="26" t="n">
        <f aca="false">Settings!$D$8</f>
        <v>3</v>
      </c>
      <c r="I65" s="27" t="str">
        <f aca="false">IF(OR($D65="",$E65=""),"",IFERROR($D65/$E65,0))</f>
        <v/>
      </c>
      <c r="J65" s="28" t="str">
        <f aca="false">IF($I65="","",$I65*7)</f>
        <v/>
      </c>
      <c r="K65" s="29" t="str">
        <f aca="false">IF($J65="","",ROUND($J65*($G65+$H65),0))</f>
        <v/>
      </c>
      <c r="L65" s="28" t="str">
        <f aca="false">IF(OR($J65="",$J65=0,$F65=""),"",$F65/$J65)</f>
        <v/>
      </c>
      <c r="M65" s="30" t="str">
        <f aca="false">IF($K65="","",IF($J65=0,"No sales — review",IF($F65&lt;=$K65,"Order now",IF($F65&lt;=$K65*Settings!$D$12,"Approaching","OK"))))</f>
        <v/>
      </c>
      <c r="N65" s="29" t="str">
        <f aca="false">IF($K65="","",IF($F65&lt;=$K65,MAX(0,ROUND($J65*($G65+$H65+Settings!$D$10)-$F65,0)),0))</f>
        <v/>
      </c>
      <c r="O65" s="31" t="str">
        <f aca="false">IF(OR($D65="",$F65=""),"",IFERROR($D65/($D65+$F65),""))</f>
        <v/>
      </c>
      <c r="P65" s="30" t="str">
        <f aca="false">IF($O65="","",IF($O65&lt;Settings!$D$14,"Slow mover",""))</f>
        <v/>
      </c>
    </row>
    <row r="66" customFormat="false" ht="15" hidden="false" customHeight="false" outlineLevel="0" collapsed="false">
      <c r="A66" s="25"/>
      <c r="B66" s="25"/>
      <c r="C66" s="25"/>
      <c r="D66" s="25"/>
      <c r="E66" s="25"/>
      <c r="F66" s="25"/>
      <c r="G66" s="25"/>
      <c r="H66" s="26" t="n">
        <f aca="false">Settings!$D$8</f>
        <v>3</v>
      </c>
      <c r="I66" s="27" t="str">
        <f aca="false">IF(OR($D66="",$E66=""),"",IFERROR($D66/$E66,0))</f>
        <v/>
      </c>
      <c r="J66" s="28" t="str">
        <f aca="false">IF($I66="","",$I66*7)</f>
        <v/>
      </c>
      <c r="K66" s="29" t="str">
        <f aca="false">IF($J66="","",ROUND($J66*($G66+$H66),0))</f>
        <v/>
      </c>
      <c r="L66" s="28" t="str">
        <f aca="false">IF(OR($J66="",$J66=0,$F66=""),"",$F66/$J66)</f>
        <v/>
      </c>
      <c r="M66" s="30" t="str">
        <f aca="false">IF($K66="","",IF($J66=0,"No sales — review",IF($F66&lt;=$K66,"Order now",IF($F66&lt;=$K66*Settings!$D$12,"Approaching","OK"))))</f>
        <v/>
      </c>
      <c r="N66" s="29" t="str">
        <f aca="false">IF($K66="","",IF($F66&lt;=$K66,MAX(0,ROUND($J66*($G66+$H66+Settings!$D$10)-$F66,0)),0))</f>
        <v/>
      </c>
      <c r="O66" s="31" t="str">
        <f aca="false">IF(OR($D66="",$F66=""),"",IFERROR($D66/($D66+$F66),""))</f>
        <v/>
      </c>
      <c r="P66" s="30" t="str">
        <f aca="false">IF($O66="","",IF($O66&lt;Settings!$D$14,"Slow mover",""))</f>
        <v/>
      </c>
    </row>
    <row r="67" customFormat="false" ht="15" hidden="false" customHeight="false" outlineLevel="0" collapsed="false">
      <c r="A67" s="25"/>
      <c r="B67" s="25"/>
      <c r="C67" s="25"/>
      <c r="D67" s="25"/>
      <c r="E67" s="25"/>
      <c r="F67" s="25"/>
      <c r="G67" s="25"/>
      <c r="H67" s="26" t="n">
        <f aca="false">Settings!$D$8</f>
        <v>3</v>
      </c>
      <c r="I67" s="27" t="str">
        <f aca="false">IF(OR($D67="",$E67=""),"",IFERROR($D67/$E67,0))</f>
        <v/>
      </c>
      <c r="J67" s="28" t="str">
        <f aca="false">IF($I67="","",$I67*7)</f>
        <v/>
      </c>
      <c r="K67" s="29" t="str">
        <f aca="false">IF($J67="","",ROUND($J67*($G67+$H67),0))</f>
        <v/>
      </c>
      <c r="L67" s="28" t="str">
        <f aca="false">IF(OR($J67="",$J67=0,$F67=""),"",$F67/$J67)</f>
        <v/>
      </c>
      <c r="M67" s="30" t="str">
        <f aca="false">IF($K67="","",IF($J67=0,"No sales — review",IF($F67&lt;=$K67,"Order now",IF($F67&lt;=$K67*Settings!$D$12,"Approaching","OK"))))</f>
        <v/>
      </c>
      <c r="N67" s="29" t="str">
        <f aca="false">IF($K67="","",IF($F67&lt;=$K67,MAX(0,ROUND($J67*($G67+$H67+Settings!$D$10)-$F67,0)),0))</f>
        <v/>
      </c>
      <c r="O67" s="31" t="str">
        <f aca="false">IF(OR($D67="",$F67=""),"",IFERROR($D67/($D67+$F67),""))</f>
        <v/>
      </c>
      <c r="P67" s="30" t="str">
        <f aca="false">IF($O67="","",IF($O67&lt;Settings!$D$14,"Slow mover",""))</f>
        <v/>
      </c>
    </row>
    <row r="68" customFormat="false" ht="15" hidden="false" customHeight="false" outlineLevel="0" collapsed="false">
      <c r="A68" s="25"/>
      <c r="B68" s="25"/>
      <c r="C68" s="25"/>
      <c r="D68" s="25"/>
      <c r="E68" s="25"/>
      <c r="F68" s="25"/>
      <c r="G68" s="25"/>
      <c r="H68" s="26" t="n">
        <f aca="false">Settings!$D$8</f>
        <v>3</v>
      </c>
      <c r="I68" s="27" t="str">
        <f aca="false">IF(OR($D68="",$E68=""),"",IFERROR($D68/$E68,0))</f>
        <v/>
      </c>
      <c r="J68" s="28" t="str">
        <f aca="false">IF($I68="","",$I68*7)</f>
        <v/>
      </c>
      <c r="K68" s="29" t="str">
        <f aca="false">IF($J68="","",ROUND($J68*($G68+$H68),0))</f>
        <v/>
      </c>
      <c r="L68" s="28" t="str">
        <f aca="false">IF(OR($J68="",$J68=0,$F68=""),"",$F68/$J68)</f>
        <v/>
      </c>
      <c r="M68" s="30" t="str">
        <f aca="false">IF($K68="","",IF($J68=0,"No sales — review",IF($F68&lt;=$K68,"Order now",IF($F68&lt;=$K68*Settings!$D$12,"Approaching","OK"))))</f>
        <v/>
      </c>
      <c r="N68" s="29" t="str">
        <f aca="false">IF($K68="","",IF($F68&lt;=$K68,MAX(0,ROUND($J68*($G68+$H68+Settings!$D$10)-$F68,0)),0))</f>
        <v/>
      </c>
      <c r="O68" s="31" t="str">
        <f aca="false">IF(OR($D68="",$F68=""),"",IFERROR($D68/($D68+$F68),""))</f>
        <v/>
      </c>
      <c r="P68" s="30" t="str">
        <f aca="false">IF($O68="","",IF($O68&lt;Settings!$D$14,"Slow mover",""))</f>
        <v/>
      </c>
    </row>
    <row r="69" customFormat="false" ht="15" hidden="false" customHeight="false" outlineLevel="0" collapsed="false">
      <c r="A69" s="25"/>
      <c r="B69" s="25"/>
      <c r="C69" s="25"/>
      <c r="D69" s="25"/>
      <c r="E69" s="25"/>
      <c r="F69" s="25"/>
      <c r="G69" s="25"/>
      <c r="H69" s="26" t="n">
        <f aca="false">Settings!$D$8</f>
        <v>3</v>
      </c>
      <c r="I69" s="27" t="str">
        <f aca="false">IF(OR($D69="",$E69=""),"",IFERROR($D69/$E69,0))</f>
        <v/>
      </c>
      <c r="J69" s="28" t="str">
        <f aca="false">IF($I69="","",$I69*7)</f>
        <v/>
      </c>
      <c r="K69" s="29" t="str">
        <f aca="false">IF($J69="","",ROUND($J69*($G69+$H69),0))</f>
        <v/>
      </c>
      <c r="L69" s="28" t="str">
        <f aca="false">IF(OR($J69="",$J69=0,$F69=""),"",$F69/$J69)</f>
        <v/>
      </c>
      <c r="M69" s="30" t="str">
        <f aca="false">IF($K69="","",IF($J69=0,"No sales — review",IF($F69&lt;=$K69,"Order now",IF($F69&lt;=$K69*Settings!$D$12,"Approaching","OK"))))</f>
        <v/>
      </c>
      <c r="N69" s="29" t="str">
        <f aca="false">IF($K69="","",IF($F69&lt;=$K69,MAX(0,ROUND($J69*($G69+$H69+Settings!$D$10)-$F69,0)),0))</f>
        <v/>
      </c>
      <c r="O69" s="31" t="str">
        <f aca="false">IF(OR($D69="",$F69=""),"",IFERROR($D69/($D69+$F69),""))</f>
        <v/>
      </c>
      <c r="P69" s="30" t="str">
        <f aca="false">IF($O69="","",IF($O69&lt;Settings!$D$14,"Slow mover",""))</f>
        <v/>
      </c>
    </row>
    <row r="70" customFormat="false" ht="15" hidden="false" customHeight="false" outlineLevel="0" collapsed="false">
      <c r="A70" s="25"/>
      <c r="B70" s="25"/>
      <c r="C70" s="25"/>
      <c r="D70" s="25"/>
      <c r="E70" s="25"/>
      <c r="F70" s="25"/>
      <c r="G70" s="25"/>
      <c r="H70" s="26" t="n">
        <f aca="false">Settings!$D$8</f>
        <v>3</v>
      </c>
      <c r="I70" s="27" t="str">
        <f aca="false">IF(OR($D70="",$E70=""),"",IFERROR($D70/$E70,0))</f>
        <v/>
      </c>
      <c r="J70" s="28" t="str">
        <f aca="false">IF($I70="","",$I70*7)</f>
        <v/>
      </c>
      <c r="K70" s="29" t="str">
        <f aca="false">IF($J70="","",ROUND($J70*($G70+$H70),0))</f>
        <v/>
      </c>
      <c r="L70" s="28" t="str">
        <f aca="false">IF(OR($J70="",$J70=0,$F70=""),"",$F70/$J70)</f>
        <v/>
      </c>
      <c r="M70" s="30" t="str">
        <f aca="false">IF($K70="","",IF($J70=0,"No sales — review",IF($F70&lt;=$K70,"Order now",IF($F70&lt;=$K70*Settings!$D$12,"Approaching","OK"))))</f>
        <v/>
      </c>
      <c r="N70" s="29" t="str">
        <f aca="false">IF($K70="","",IF($F70&lt;=$K70,MAX(0,ROUND($J70*($G70+$H70+Settings!$D$10)-$F70,0)),0))</f>
        <v/>
      </c>
      <c r="O70" s="31" t="str">
        <f aca="false">IF(OR($D70="",$F70=""),"",IFERROR($D70/($D70+$F70),""))</f>
        <v/>
      </c>
      <c r="P70" s="30" t="str">
        <f aca="false">IF($O70="","",IF($O70&lt;Settings!$D$14,"Slow mover",""))</f>
        <v/>
      </c>
    </row>
    <row r="71" customFormat="false" ht="15" hidden="false" customHeight="false" outlineLevel="0" collapsed="false">
      <c r="A71" s="25"/>
      <c r="B71" s="25"/>
      <c r="C71" s="25"/>
      <c r="D71" s="25"/>
      <c r="E71" s="25"/>
      <c r="F71" s="25"/>
      <c r="G71" s="25"/>
      <c r="H71" s="26" t="n">
        <f aca="false">Settings!$D$8</f>
        <v>3</v>
      </c>
      <c r="I71" s="27" t="str">
        <f aca="false">IF(OR($D71="",$E71=""),"",IFERROR($D71/$E71,0))</f>
        <v/>
      </c>
      <c r="J71" s="28" t="str">
        <f aca="false">IF($I71="","",$I71*7)</f>
        <v/>
      </c>
      <c r="K71" s="29" t="str">
        <f aca="false">IF($J71="","",ROUND($J71*($G71+$H71),0))</f>
        <v/>
      </c>
      <c r="L71" s="28" t="str">
        <f aca="false">IF(OR($J71="",$J71=0,$F71=""),"",$F71/$J71)</f>
        <v/>
      </c>
      <c r="M71" s="30" t="str">
        <f aca="false">IF($K71="","",IF($J71=0,"No sales — review",IF($F71&lt;=$K71,"Order now",IF($F71&lt;=$K71*Settings!$D$12,"Approaching","OK"))))</f>
        <v/>
      </c>
      <c r="N71" s="29" t="str">
        <f aca="false">IF($K71="","",IF($F71&lt;=$K71,MAX(0,ROUND($J71*($G71+$H71+Settings!$D$10)-$F71,0)),0))</f>
        <v/>
      </c>
      <c r="O71" s="31" t="str">
        <f aca="false">IF(OR($D71="",$F71=""),"",IFERROR($D71/($D71+$F71),""))</f>
        <v/>
      </c>
      <c r="P71" s="30" t="str">
        <f aca="false">IF($O71="","",IF($O71&lt;Settings!$D$14,"Slow mover",""))</f>
        <v/>
      </c>
    </row>
    <row r="72" customFormat="false" ht="15" hidden="false" customHeight="false" outlineLevel="0" collapsed="false">
      <c r="A72" s="25"/>
      <c r="B72" s="25"/>
      <c r="C72" s="25"/>
      <c r="D72" s="25"/>
      <c r="E72" s="25"/>
      <c r="F72" s="25"/>
      <c r="G72" s="25"/>
      <c r="H72" s="26" t="n">
        <f aca="false">Settings!$D$8</f>
        <v>3</v>
      </c>
      <c r="I72" s="27" t="str">
        <f aca="false">IF(OR($D72="",$E72=""),"",IFERROR($D72/$E72,0))</f>
        <v/>
      </c>
      <c r="J72" s="28" t="str">
        <f aca="false">IF($I72="","",$I72*7)</f>
        <v/>
      </c>
      <c r="K72" s="29" t="str">
        <f aca="false">IF($J72="","",ROUND($J72*($G72+$H72),0))</f>
        <v/>
      </c>
      <c r="L72" s="28" t="str">
        <f aca="false">IF(OR($J72="",$J72=0,$F72=""),"",$F72/$J72)</f>
        <v/>
      </c>
      <c r="M72" s="30" t="str">
        <f aca="false">IF($K72="","",IF($J72=0,"No sales — review",IF($F72&lt;=$K72,"Order now",IF($F72&lt;=$K72*Settings!$D$12,"Approaching","OK"))))</f>
        <v/>
      </c>
      <c r="N72" s="29" t="str">
        <f aca="false">IF($K72="","",IF($F72&lt;=$K72,MAX(0,ROUND($J72*($G72+$H72+Settings!$D$10)-$F72,0)),0))</f>
        <v/>
      </c>
      <c r="O72" s="31" t="str">
        <f aca="false">IF(OR($D72="",$F72=""),"",IFERROR($D72/($D72+$F72),""))</f>
        <v/>
      </c>
      <c r="P72" s="30" t="str">
        <f aca="false">IF($O72="","",IF($O72&lt;Settings!$D$14,"Slow mover",""))</f>
        <v/>
      </c>
    </row>
    <row r="73" customFormat="false" ht="15" hidden="false" customHeight="false" outlineLevel="0" collapsed="false">
      <c r="A73" s="25"/>
      <c r="B73" s="25"/>
      <c r="C73" s="25"/>
      <c r="D73" s="25"/>
      <c r="E73" s="25"/>
      <c r="F73" s="25"/>
      <c r="G73" s="25"/>
      <c r="H73" s="26" t="n">
        <f aca="false">Settings!$D$8</f>
        <v>3</v>
      </c>
      <c r="I73" s="27" t="str">
        <f aca="false">IF(OR($D73="",$E73=""),"",IFERROR($D73/$E73,0))</f>
        <v/>
      </c>
      <c r="J73" s="28" t="str">
        <f aca="false">IF($I73="","",$I73*7)</f>
        <v/>
      </c>
      <c r="K73" s="29" t="str">
        <f aca="false">IF($J73="","",ROUND($J73*($G73+$H73),0))</f>
        <v/>
      </c>
      <c r="L73" s="28" t="str">
        <f aca="false">IF(OR($J73="",$J73=0,$F73=""),"",$F73/$J73)</f>
        <v/>
      </c>
      <c r="M73" s="30" t="str">
        <f aca="false">IF($K73="","",IF($J73=0,"No sales — review",IF($F73&lt;=$K73,"Order now",IF($F73&lt;=$K73*Settings!$D$12,"Approaching","OK"))))</f>
        <v/>
      </c>
      <c r="N73" s="29" t="str">
        <f aca="false">IF($K73="","",IF($F73&lt;=$K73,MAX(0,ROUND($J73*($G73+$H73+Settings!$D$10)-$F73,0)),0))</f>
        <v/>
      </c>
      <c r="O73" s="31" t="str">
        <f aca="false">IF(OR($D73="",$F73=""),"",IFERROR($D73/($D73+$F73),""))</f>
        <v/>
      </c>
      <c r="P73" s="30" t="str">
        <f aca="false">IF($O73="","",IF($O73&lt;Settings!$D$14,"Slow mover",""))</f>
        <v/>
      </c>
    </row>
    <row r="74" customFormat="false" ht="15" hidden="false" customHeight="false" outlineLevel="0" collapsed="false">
      <c r="A74" s="25"/>
      <c r="B74" s="25"/>
      <c r="C74" s="25"/>
      <c r="D74" s="25"/>
      <c r="E74" s="25"/>
      <c r="F74" s="25"/>
      <c r="G74" s="25"/>
      <c r="H74" s="26" t="n">
        <f aca="false">Settings!$D$8</f>
        <v>3</v>
      </c>
      <c r="I74" s="27" t="str">
        <f aca="false">IF(OR($D74="",$E74=""),"",IFERROR($D74/$E74,0))</f>
        <v/>
      </c>
      <c r="J74" s="28" t="str">
        <f aca="false">IF($I74="","",$I74*7)</f>
        <v/>
      </c>
      <c r="K74" s="29" t="str">
        <f aca="false">IF($J74="","",ROUND($J74*($G74+$H74),0))</f>
        <v/>
      </c>
      <c r="L74" s="28" t="str">
        <f aca="false">IF(OR($J74="",$J74=0,$F74=""),"",$F74/$J74)</f>
        <v/>
      </c>
      <c r="M74" s="30" t="str">
        <f aca="false">IF($K74="","",IF($J74=0,"No sales — review",IF($F74&lt;=$K74,"Order now",IF($F74&lt;=$K74*Settings!$D$12,"Approaching","OK"))))</f>
        <v/>
      </c>
      <c r="N74" s="29" t="str">
        <f aca="false">IF($K74="","",IF($F74&lt;=$K74,MAX(0,ROUND($J74*($G74+$H74+Settings!$D$10)-$F74,0)),0))</f>
        <v/>
      </c>
      <c r="O74" s="31" t="str">
        <f aca="false">IF(OR($D74="",$F74=""),"",IFERROR($D74/($D74+$F74),""))</f>
        <v/>
      </c>
      <c r="P74" s="30" t="str">
        <f aca="false">IF($O74="","",IF($O74&lt;Settings!$D$14,"Slow mover",""))</f>
        <v/>
      </c>
    </row>
    <row r="75" customFormat="false" ht="15" hidden="false" customHeight="false" outlineLevel="0" collapsed="false">
      <c r="A75" s="25"/>
      <c r="B75" s="25"/>
      <c r="C75" s="25"/>
      <c r="D75" s="25"/>
      <c r="E75" s="25"/>
      <c r="F75" s="25"/>
      <c r="G75" s="25"/>
      <c r="H75" s="26" t="n">
        <f aca="false">Settings!$D$8</f>
        <v>3</v>
      </c>
      <c r="I75" s="27" t="str">
        <f aca="false">IF(OR($D75="",$E75=""),"",IFERROR($D75/$E75,0))</f>
        <v/>
      </c>
      <c r="J75" s="28" t="str">
        <f aca="false">IF($I75="","",$I75*7)</f>
        <v/>
      </c>
      <c r="K75" s="29" t="str">
        <f aca="false">IF($J75="","",ROUND($J75*($G75+$H75),0))</f>
        <v/>
      </c>
      <c r="L75" s="28" t="str">
        <f aca="false">IF(OR($J75="",$J75=0,$F75=""),"",$F75/$J75)</f>
        <v/>
      </c>
      <c r="M75" s="30" t="str">
        <f aca="false">IF($K75="","",IF($J75=0,"No sales — review",IF($F75&lt;=$K75,"Order now",IF($F75&lt;=$K75*Settings!$D$12,"Approaching","OK"))))</f>
        <v/>
      </c>
      <c r="N75" s="29" t="str">
        <f aca="false">IF($K75="","",IF($F75&lt;=$K75,MAX(0,ROUND($J75*($G75+$H75+Settings!$D$10)-$F75,0)),0))</f>
        <v/>
      </c>
      <c r="O75" s="31" t="str">
        <f aca="false">IF(OR($D75="",$F75=""),"",IFERROR($D75/($D75+$F75),""))</f>
        <v/>
      </c>
      <c r="P75" s="30" t="str">
        <f aca="false">IF($O75="","",IF($O75&lt;Settings!$D$14,"Slow mover",""))</f>
        <v/>
      </c>
    </row>
    <row r="76" customFormat="false" ht="15" hidden="false" customHeight="false" outlineLevel="0" collapsed="false">
      <c r="A76" s="25"/>
      <c r="B76" s="25"/>
      <c r="C76" s="25"/>
      <c r="D76" s="25"/>
      <c r="E76" s="25"/>
      <c r="F76" s="25"/>
      <c r="G76" s="25"/>
      <c r="H76" s="26" t="n">
        <f aca="false">Settings!$D$8</f>
        <v>3</v>
      </c>
      <c r="I76" s="27" t="str">
        <f aca="false">IF(OR($D76="",$E76=""),"",IFERROR($D76/$E76,0))</f>
        <v/>
      </c>
      <c r="J76" s="28" t="str">
        <f aca="false">IF($I76="","",$I76*7)</f>
        <v/>
      </c>
      <c r="K76" s="29" t="str">
        <f aca="false">IF($J76="","",ROUND($J76*($G76+$H76),0))</f>
        <v/>
      </c>
      <c r="L76" s="28" t="str">
        <f aca="false">IF(OR($J76="",$J76=0,$F76=""),"",$F76/$J76)</f>
        <v/>
      </c>
      <c r="M76" s="30" t="str">
        <f aca="false">IF($K76="","",IF($J76=0,"No sales — review",IF($F76&lt;=$K76,"Order now",IF($F76&lt;=$K76*Settings!$D$12,"Approaching","OK"))))</f>
        <v/>
      </c>
      <c r="N76" s="29" t="str">
        <f aca="false">IF($K76="","",IF($F76&lt;=$K76,MAX(0,ROUND($J76*($G76+$H76+Settings!$D$10)-$F76,0)),0))</f>
        <v/>
      </c>
      <c r="O76" s="31" t="str">
        <f aca="false">IF(OR($D76="",$F76=""),"",IFERROR($D76/($D76+$F76),""))</f>
        <v/>
      </c>
      <c r="P76" s="30" t="str">
        <f aca="false">IF($O76="","",IF($O76&lt;Settings!$D$14,"Slow mover",""))</f>
        <v/>
      </c>
    </row>
    <row r="77" customFormat="false" ht="15" hidden="false" customHeight="false" outlineLevel="0" collapsed="false">
      <c r="A77" s="25"/>
      <c r="B77" s="25"/>
      <c r="C77" s="25"/>
      <c r="D77" s="25"/>
      <c r="E77" s="25"/>
      <c r="F77" s="25"/>
      <c r="G77" s="25"/>
      <c r="H77" s="26" t="n">
        <f aca="false">Settings!$D$8</f>
        <v>3</v>
      </c>
      <c r="I77" s="27" t="str">
        <f aca="false">IF(OR($D77="",$E77=""),"",IFERROR($D77/$E77,0))</f>
        <v/>
      </c>
      <c r="J77" s="28" t="str">
        <f aca="false">IF($I77="","",$I77*7)</f>
        <v/>
      </c>
      <c r="K77" s="29" t="str">
        <f aca="false">IF($J77="","",ROUND($J77*($G77+$H77),0))</f>
        <v/>
      </c>
      <c r="L77" s="28" t="str">
        <f aca="false">IF(OR($J77="",$J77=0,$F77=""),"",$F77/$J77)</f>
        <v/>
      </c>
      <c r="M77" s="30" t="str">
        <f aca="false">IF($K77="","",IF($J77=0,"No sales — review",IF($F77&lt;=$K77,"Order now",IF($F77&lt;=$K77*Settings!$D$12,"Approaching","OK"))))</f>
        <v/>
      </c>
      <c r="N77" s="29" t="str">
        <f aca="false">IF($K77="","",IF($F77&lt;=$K77,MAX(0,ROUND($J77*($G77+$H77+Settings!$D$10)-$F77,0)),0))</f>
        <v/>
      </c>
      <c r="O77" s="31" t="str">
        <f aca="false">IF(OR($D77="",$F77=""),"",IFERROR($D77/($D77+$F77),""))</f>
        <v/>
      </c>
      <c r="P77" s="30" t="str">
        <f aca="false">IF($O77="","",IF($O77&lt;Settings!$D$14,"Slow mover",""))</f>
        <v/>
      </c>
    </row>
    <row r="78" customFormat="false" ht="15" hidden="false" customHeight="false" outlineLevel="0" collapsed="false">
      <c r="A78" s="25"/>
      <c r="B78" s="25"/>
      <c r="C78" s="25"/>
      <c r="D78" s="25"/>
      <c r="E78" s="25"/>
      <c r="F78" s="25"/>
      <c r="G78" s="25"/>
      <c r="H78" s="26" t="n">
        <f aca="false">Settings!$D$8</f>
        <v>3</v>
      </c>
      <c r="I78" s="27" t="str">
        <f aca="false">IF(OR($D78="",$E78=""),"",IFERROR($D78/$E78,0))</f>
        <v/>
      </c>
      <c r="J78" s="28" t="str">
        <f aca="false">IF($I78="","",$I78*7)</f>
        <v/>
      </c>
      <c r="K78" s="29" t="str">
        <f aca="false">IF($J78="","",ROUND($J78*($G78+$H78),0))</f>
        <v/>
      </c>
      <c r="L78" s="28" t="str">
        <f aca="false">IF(OR($J78="",$J78=0,$F78=""),"",$F78/$J78)</f>
        <v/>
      </c>
      <c r="M78" s="30" t="str">
        <f aca="false">IF($K78="","",IF($J78=0,"No sales — review",IF($F78&lt;=$K78,"Order now",IF($F78&lt;=$K78*Settings!$D$12,"Approaching","OK"))))</f>
        <v/>
      </c>
      <c r="N78" s="29" t="str">
        <f aca="false">IF($K78="","",IF($F78&lt;=$K78,MAX(0,ROUND($J78*($G78+$H78+Settings!$D$10)-$F78,0)),0))</f>
        <v/>
      </c>
      <c r="O78" s="31" t="str">
        <f aca="false">IF(OR($D78="",$F78=""),"",IFERROR($D78/($D78+$F78),""))</f>
        <v/>
      </c>
      <c r="P78" s="30" t="str">
        <f aca="false">IF($O78="","",IF($O78&lt;Settings!$D$14,"Slow mover",""))</f>
        <v/>
      </c>
    </row>
    <row r="79" customFormat="false" ht="15" hidden="false" customHeight="false" outlineLevel="0" collapsed="false">
      <c r="A79" s="25"/>
      <c r="B79" s="25"/>
      <c r="C79" s="25"/>
      <c r="D79" s="25"/>
      <c r="E79" s="25"/>
      <c r="F79" s="25"/>
      <c r="G79" s="25"/>
      <c r="H79" s="26" t="n">
        <f aca="false">Settings!$D$8</f>
        <v>3</v>
      </c>
      <c r="I79" s="27" t="str">
        <f aca="false">IF(OR($D79="",$E79=""),"",IFERROR($D79/$E79,0))</f>
        <v/>
      </c>
      <c r="J79" s="28" t="str">
        <f aca="false">IF($I79="","",$I79*7)</f>
        <v/>
      </c>
      <c r="K79" s="29" t="str">
        <f aca="false">IF($J79="","",ROUND($J79*($G79+$H79),0))</f>
        <v/>
      </c>
      <c r="L79" s="28" t="str">
        <f aca="false">IF(OR($J79="",$J79=0,$F79=""),"",$F79/$J79)</f>
        <v/>
      </c>
      <c r="M79" s="30" t="str">
        <f aca="false">IF($K79="","",IF($J79=0,"No sales — review",IF($F79&lt;=$K79,"Order now",IF($F79&lt;=$K79*Settings!$D$12,"Approaching","OK"))))</f>
        <v/>
      </c>
      <c r="N79" s="29" t="str">
        <f aca="false">IF($K79="","",IF($F79&lt;=$K79,MAX(0,ROUND($J79*($G79+$H79+Settings!$D$10)-$F79,0)),0))</f>
        <v/>
      </c>
      <c r="O79" s="31" t="str">
        <f aca="false">IF(OR($D79="",$F79=""),"",IFERROR($D79/($D79+$F79),""))</f>
        <v/>
      </c>
      <c r="P79" s="30" t="str">
        <f aca="false">IF($O79="","",IF($O79&lt;Settings!$D$14,"Slow mover",""))</f>
        <v/>
      </c>
    </row>
    <row r="80" customFormat="false" ht="15" hidden="false" customHeight="false" outlineLevel="0" collapsed="false">
      <c r="A80" s="25"/>
      <c r="B80" s="25"/>
      <c r="C80" s="25"/>
      <c r="D80" s="25"/>
      <c r="E80" s="25"/>
      <c r="F80" s="25"/>
      <c r="G80" s="25"/>
      <c r="H80" s="26" t="n">
        <f aca="false">Settings!$D$8</f>
        <v>3</v>
      </c>
      <c r="I80" s="27" t="str">
        <f aca="false">IF(OR($D80="",$E80=""),"",IFERROR($D80/$E80,0))</f>
        <v/>
      </c>
      <c r="J80" s="28" t="str">
        <f aca="false">IF($I80="","",$I80*7)</f>
        <v/>
      </c>
      <c r="K80" s="29" t="str">
        <f aca="false">IF($J80="","",ROUND($J80*($G80+$H80),0))</f>
        <v/>
      </c>
      <c r="L80" s="28" t="str">
        <f aca="false">IF(OR($J80="",$J80=0,$F80=""),"",$F80/$J80)</f>
        <v/>
      </c>
      <c r="M80" s="30" t="str">
        <f aca="false">IF($K80="","",IF($J80=0,"No sales — review",IF($F80&lt;=$K80,"Order now",IF($F80&lt;=$K80*Settings!$D$12,"Approaching","OK"))))</f>
        <v/>
      </c>
      <c r="N80" s="29" t="str">
        <f aca="false">IF($K80="","",IF($F80&lt;=$K80,MAX(0,ROUND($J80*($G80+$H80+Settings!$D$10)-$F80,0)),0))</f>
        <v/>
      </c>
      <c r="O80" s="31" t="str">
        <f aca="false">IF(OR($D80="",$F80=""),"",IFERROR($D80/($D80+$F80),""))</f>
        <v/>
      </c>
      <c r="P80" s="30" t="str">
        <f aca="false">IF($O80="","",IF($O80&lt;Settings!$D$14,"Slow mover",""))</f>
        <v/>
      </c>
    </row>
    <row r="81" customFormat="false" ht="15" hidden="false" customHeight="false" outlineLevel="0" collapsed="false">
      <c r="A81" s="25"/>
      <c r="B81" s="25"/>
      <c r="C81" s="25"/>
      <c r="D81" s="25"/>
      <c r="E81" s="25"/>
      <c r="F81" s="25"/>
      <c r="G81" s="25"/>
      <c r="H81" s="26" t="n">
        <f aca="false">Settings!$D$8</f>
        <v>3</v>
      </c>
      <c r="I81" s="27" t="str">
        <f aca="false">IF(OR($D81="",$E81=""),"",IFERROR($D81/$E81,0))</f>
        <v/>
      </c>
      <c r="J81" s="28" t="str">
        <f aca="false">IF($I81="","",$I81*7)</f>
        <v/>
      </c>
      <c r="K81" s="29" t="str">
        <f aca="false">IF($J81="","",ROUND($J81*($G81+$H81),0))</f>
        <v/>
      </c>
      <c r="L81" s="28" t="str">
        <f aca="false">IF(OR($J81="",$J81=0,$F81=""),"",$F81/$J81)</f>
        <v/>
      </c>
      <c r="M81" s="30" t="str">
        <f aca="false">IF($K81="","",IF($J81=0,"No sales — review",IF($F81&lt;=$K81,"Order now",IF($F81&lt;=$K81*Settings!$D$12,"Approaching","OK"))))</f>
        <v/>
      </c>
      <c r="N81" s="29" t="str">
        <f aca="false">IF($K81="","",IF($F81&lt;=$K81,MAX(0,ROUND($J81*($G81+$H81+Settings!$D$10)-$F81,0)),0))</f>
        <v/>
      </c>
      <c r="O81" s="31" t="str">
        <f aca="false">IF(OR($D81="",$F81=""),"",IFERROR($D81/($D81+$F81),""))</f>
        <v/>
      </c>
      <c r="P81" s="30" t="str">
        <f aca="false">IF($O81="","",IF($O81&lt;Settings!$D$14,"Slow mover",""))</f>
        <v/>
      </c>
    </row>
    <row r="82" customFormat="false" ht="15" hidden="false" customHeight="false" outlineLevel="0" collapsed="false">
      <c r="A82" s="25"/>
      <c r="B82" s="25"/>
      <c r="C82" s="25"/>
      <c r="D82" s="25"/>
      <c r="E82" s="25"/>
      <c r="F82" s="25"/>
      <c r="G82" s="25"/>
      <c r="H82" s="26" t="n">
        <f aca="false">Settings!$D$8</f>
        <v>3</v>
      </c>
      <c r="I82" s="27" t="str">
        <f aca="false">IF(OR($D82="",$E82=""),"",IFERROR($D82/$E82,0))</f>
        <v/>
      </c>
      <c r="J82" s="28" t="str">
        <f aca="false">IF($I82="","",$I82*7)</f>
        <v/>
      </c>
      <c r="K82" s="29" t="str">
        <f aca="false">IF($J82="","",ROUND($J82*($G82+$H82),0))</f>
        <v/>
      </c>
      <c r="L82" s="28" t="str">
        <f aca="false">IF(OR($J82="",$J82=0,$F82=""),"",$F82/$J82)</f>
        <v/>
      </c>
      <c r="M82" s="30" t="str">
        <f aca="false">IF($K82="","",IF($J82=0,"No sales — review",IF($F82&lt;=$K82,"Order now",IF($F82&lt;=$K82*Settings!$D$12,"Approaching","OK"))))</f>
        <v/>
      </c>
      <c r="N82" s="29" t="str">
        <f aca="false">IF($K82="","",IF($F82&lt;=$K82,MAX(0,ROUND($J82*($G82+$H82+Settings!$D$10)-$F82,0)),0))</f>
        <v/>
      </c>
      <c r="O82" s="31" t="str">
        <f aca="false">IF(OR($D82="",$F82=""),"",IFERROR($D82/($D82+$F82),""))</f>
        <v/>
      </c>
      <c r="P82" s="30" t="str">
        <f aca="false">IF($O82="","",IF($O82&lt;Settings!$D$14,"Slow mover",""))</f>
        <v/>
      </c>
    </row>
    <row r="83" customFormat="false" ht="15" hidden="false" customHeight="false" outlineLevel="0" collapsed="false">
      <c r="A83" s="25"/>
      <c r="B83" s="25"/>
      <c r="C83" s="25"/>
      <c r="D83" s="25"/>
      <c r="E83" s="25"/>
      <c r="F83" s="25"/>
      <c r="G83" s="25"/>
      <c r="H83" s="26" t="n">
        <f aca="false">Settings!$D$8</f>
        <v>3</v>
      </c>
      <c r="I83" s="27" t="str">
        <f aca="false">IF(OR($D83="",$E83=""),"",IFERROR($D83/$E83,0))</f>
        <v/>
      </c>
      <c r="J83" s="28" t="str">
        <f aca="false">IF($I83="","",$I83*7)</f>
        <v/>
      </c>
      <c r="K83" s="29" t="str">
        <f aca="false">IF($J83="","",ROUND($J83*($G83+$H83),0))</f>
        <v/>
      </c>
      <c r="L83" s="28" t="str">
        <f aca="false">IF(OR($J83="",$J83=0,$F83=""),"",$F83/$J83)</f>
        <v/>
      </c>
      <c r="M83" s="30" t="str">
        <f aca="false">IF($K83="","",IF($J83=0,"No sales — review",IF($F83&lt;=$K83,"Order now",IF($F83&lt;=$K83*Settings!$D$12,"Approaching","OK"))))</f>
        <v/>
      </c>
      <c r="N83" s="29" t="str">
        <f aca="false">IF($K83="","",IF($F83&lt;=$K83,MAX(0,ROUND($J83*($G83+$H83+Settings!$D$10)-$F83,0)),0))</f>
        <v/>
      </c>
      <c r="O83" s="31" t="str">
        <f aca="false">IF(OR($D83="",$F83=""),"",IFERROR($D83/($D83+$F83),""))</f>
        <v/>
      </c>
      <c r="P83" s="30" t="str">
        <f aca="false">IF($O83="","",IF($O83&lt;Settings!$D$14,"Slow mover",""))</f>
        <v/>
      </c>
    </row>
    <row r="84" customFormat="false" ht="15" hidden="false" customHeight="false" outlineLevel="0" collapsed="false">
      <c r="A84" s="25"/>
      <c r="B84" s="25"/>
      <c r="C84" s="25"/>
      <c r="D84" s="25"/>
      <c r="E84" s="25"/>
      <c r="F84" s="25"/>
      <c r="G84" s="25"/>
      <c r="H84" s="26" t="n">
        <f aca="false">Settings!$D$8</f>
        <v>3</v>
      </c>
      <c r="I84" s="27" t="str">
        <f aca="false">IF(OR($D84="",$E84=""),"",IFERROR($D84/$E84,0))</f>
        <v/>
      </c>
      <c r="J84" s="28" t="str">
        <f aca="false">IF($I84="","",$I84*7)</f>
        <v/>
      </c>
      <c r="K84" s="29" t="str">
        <f aca="false">IF($J84="","",ROUND($J84*($G84+$H84),0))</f>
        <v/>
      </c>
      <c r="L84" s="28" t="str">
        <f aca="false">IF(OR($J84="",$J84=0,$F84=""),"",$F84/$J84)</f>
        <v/>
      </c>
      <c r="M84" s="30" t="str">
        <f aca="false">IF($K84="","",IF($J84=0,"No sales — review",IF($F84&lt;=$K84,"Order now",IF($F84&lt;=$K84*Settings!$D$12,"Approaching","OK"))))</f>
        <v/>
      </c>
      <c r="N84" s="29" t="str">
        <f aca="false">IF($K84="","",IF($F84&lt;=$K84,MAX(0,ROUND($J84*($G84+$H84+Settings!$D$10)-$F84,0)),0))</f>
        <v/>
      </c>
      <c r="O84" s="31" t="str">
        <f aca="false">IF(OR($D84="",$F84=""),"",IFERROR($D84/($D84+$F84),""))</f>
        <v/>
      </c>
      <c r="P84" s="30" t="str">
        <f aca="false">IF($O84="","",IF($O84&lt;Settings!$D$14,"Slow mover",""))</f>
        <v/>
      </c>
    </row>
    <row r="85" customFormat="false" ht="15" hidden="false" customHeight="false" outlineLevel="0" collapsed="false">
      <c r="A85" s="25"/>
      <c r="B85" s="25"/>
      <c r="C85" s="25"/>
      <c r="D85" s="25"/>
      <c r="E85" s="25"/>
      <c r="F85" s="25"/>
      <c r="G85" s="25"/>
      <c r="H85" s="26" t="n">
        <f aca="false">Settings!$D$8</f>
        <v>3</v>
      </c>
      <c r="I85" s="27" t="str">
        <f aca="false">IF(OR($D85="",$E85=""),"",IFERROR($D85/$E85,0))</f>
        <v/>
      </c>
      <c r="J85" s="28" t="str">
        <f aca="false">IF($I85="","",$I85*7)</f>
        <v/>
      </c>
      <c r="K85" s="29" t="str">
        <f aca="false">IF($J85="","",ROUND($J85*($G85+$H85),0))</f>
        <v/>
      </c>
      <c r="L85" s="28" t="str">
        <f aca="false">IF(OR($J85="",$J85=0,$F85=""),"",$F85/$J85)</f>
        <v/>
      </c>
      <c r="M85" s="30" t="str">
        <f aca="false">IF($K85="","",IF($J85=0,"No sales — review",IF($F85&lt;=$K85,"Order now",IF($F85&lt;=$K85*Settings!$D$12,"Approaching","OK"))))</f>
        <v/>
      </c>
      <c r="N85" s="29" t="str">
        <f aca="false">IF($K85="","",IF($F85&lt;=$K85,MAX(0,ROUND($J85*($G85+$H85+Settings!$D$10)-$F85,0)),0))</f>
        <v/>
      </c>
      <c r="O85" s="31" t="str">
        <f aca="false">IF(OR($D85="",$F85=""),"",IFERROR($D85/($D85+$F85),""))</f>
        <v/>
      </c>
      <c r="P85" s="30" t="str">
        <f aca="false">IF($O85="","",IF($O85&lt;Settings!$D$14,"Slow mover",""))</f>
        <v/>
      </c>
    </row>
    <row r="86" customFormat="false" ht="15" hidden="false" customHeight="false" outlineLevel="0" collapsed="false">
      <c r="A86" s="25"/>
      <c r="B86" s="25"/>
      <c r="C86" s="25"/>
      <c r="D86" s="25"/>
      <c r="E86" s="25"/>
      <c r="F86" s="25"/>
      <c r="G86" s="25"/>
      <c r="H86" s="26" t="n">
        <f aca="false">Settings!$D$8</f>
        <v>3</v>
      </c>
      <c r="I86" s="27" t="str">
        <f aca="false">IF(OR($D86="",$E86=""),"",IFERROR($D86/$E86,0))</f>
        <v/>
      </c>
      <c r="J86" s="28" t="str">
        <f aca="false">IF($I86="","",$I86*7)</f>
        <v/>
      </c>
      <c r="K86" s="29" t="str">
        <f aca="false">IF($J86="","",ROUND($J86*($G86+$H86),0))</f>
        <v/>
      </c>
      <c r="L86" s="28" t="str">
        <f aca="false">IF(OR($J86="",$J86=0,$F86=""),"",$F86/$J86)</f>
        <v/>
      </c>
      <c r="M86" s="30" t="str">
        <f aca="false">IF($K86="","",IF($J86=0,"No sales — review",IF($F86&lt;=$K86,"Order now",IF($F86&lt;=$K86*Settings!$D$12,"Approaching","OK"))))</f>
        <v/>
      </c>
      <c r="N86" s="29" t="str">
        <f aca="false">IF($K86="","",IF($F86&lt;=$K86,MAX(0,ROUND($J86*($G86+$H86+Settings!$D$10)-$F86,0)),0))</f>
        <v/>
      </c>
      <c r="O86" s="31" t="str">
        <f aca="false">IF(OR($D86="",$F86=""),"",IFERROR($D86/($D86+$F86),""))</f>
        <v/>
      </c>
      <c r="P86" s="30" t="str">
        <f aca="false">IF($O86="","",IF($O86&lt;Settings!$D$14,"Slow mover",""))</f>
        <v/>
      </c>
    </row>
    <row r="87" customFormat="false" ht="15" hidden="false" customHeight="false" outlineLevel="0" collapsed="false">
      <c r="A87" s="25"/>
      <c r="B87" s="25"/>
      <c r="C87" s="25"/>
      <c r="D87" s="25"/>
      <c r="E87" s="25"/>
      <c r="F87" s="25"/>
      <c r="G87" s="25"/>
      <c r="H87" s="26" t="n">
        <f aca="false">Settings!$D$8</f>
        <v>3</v>
      </c>
      <c r="I87" s="27" t="str">
        <f aca="false">IF(OR($D87="",$E87=""),"",IFERROR($D87/$E87,0))</f>
        <v/>
      </c>
      <c r="J87" s="28" t="str">
        <f aca="false">IF($I87="","",$I87*7)</f>
        <v/>
      </c>
      <c r="K87" s="29" t="str">
        <f aca="false">IF($J87="","",ROUND($J87*($G87+$H87),0))</f>
        <v/>
      </c>
      <c r="L87" s="28" t="str">
        <f aca="false">IF(OR($J87="",$J87=0,$F87=""),"",$F87/$J87)</f>
        <v/>
      </c>
      <c r="M87" s="30" t="str">
        <f aca="false">IF($K87="","",IF($J87=0,"No sales — review",IF($F87&lt;=$K87,"Order now",IF($F87&lt;=$K87*Settings!$D$12,"Approaching","OK"))))</f>
        <v/>
      </c>
      <c r="N87" s="29" t="str">
        <f aca="false">IF($K87="","",IF($F87&lt;=$K87,MAX(0,ROUND($J87*($G87+$H87+Settings!$D$10)-$F87,0)),0))</f>
        <v/>
      </c>
      <c r="O87" s="31" t="str">
        <f aca="false">IF(OR($D87="",$F87=""),"",IFERROR($D87/($D87+$F87),""))</f>
        <v/>
      </c>
      <c r="P87" s="30" t="str">
        <f aca="false">IF($O87="","",IF($O87&lt;Settings!$D$14,"Slow mover",""))</f>
        <v/>
      </c>
    </row>
    <row r="88" customFormat="false" ht="15" hidden="false" customHeight="false" outlineLevel="0" collapsed="false">
      <c r="A88" s="25"/>
      <c r="B88" s="25"/>
      <c r="C88" s="25"/>
      <c r="D88" s="25"/>
      <c r="E88" s="25"/>
      <c r="F88" s="25"/>
      <c r="G88" s="25"/>
      <c r="H88" s="26" t="n">
        <f aca="false">Settings!$D$8</f>
        <v>3</v>
      </c>
      <c r="I88" s="27" t="str">
        <f aca="false">IF(OR($D88="",$E88=""),"",IFERROR($D88/$E88,0))</f>
        <v/>
      </c>
      <c r="J88" s="28" t="str">
        <f aca="false">IF($I88="","",$I88*7)</f>
        <v/>
      </c>
      <c r="K88" s="29" t="str">
        <f aca="false">IF($J88="","",ROUND($J88*($G88+$H88),0))</f>
        <v/>
      </c>
      <c r="L88" s="28" t="str">
        <f aca="false">IF(OR($J88="",$J88=0,$F88=""),"",$F88/$J88)</f>
        <v/>
      </c>
      <c r="M88" s="30" t="str">
        <f aca="false">IF($K88="","",IF($J88=0,"No sales — review",IF($F88&lt;=$K88,"Order now",IF($F88&lt;=$K88*Settings!$D$12,"Approaching","OK"))))</f>
        <v/>
      </c>
      <c r="N88" s="29" t="str">
        <f aca="false">IF($K88="","",IF($F88&lt;=$K88,MAX(0,ROUND($J88*($G88+$H88+Settings!$D$10)-$F88,0)),0))</f>
        <v/>
      </c>
      <c r="O88" s="31" t="str">
        <f aca="false">IF(OR($D88="",$F88=""),"",IFERROR($D88/($D88+$F88),""))</f>
        <v/>
      </c>
      <c r="P88" s="30" t="str">
        <f aca="false">IF($O88="","",IF($O88&lt;Settings!$D$14,"Slow mover",""))</f>
        <v/>
      </c>
    </row>
    <row r="89" customFormat="false" ht="15" hidden="false" customHeight="false" outlineLevel="0" collapsed="false">
      <c r="A89" s="25"/>
      <c r="B89" s="25"/>
      <c r="C89" s="25"/>
      <c r="D89" s="25"/>
      <c r="E89" s="25"/>
      <c r="F89" s="25"/>
      <c r="G89" s="25"/>
      <c r="H89" s="26" t="n">
        <f aca="false">Settings!$D$8</f>
        <v>3</v>
      </c>
      <c r="I89" s="27" t="str">
        <f aca="false">IF(OR($D89="",$E89=""),"",IFERROR($D89/$E89,0))</f>
        <v/>
      </c>
      <c r="J89" s="28" t="str">
        <f aca="false">IF($I89="","",$I89*7)</f>
        <v/>
      </c>
      <c r="K89" s="29" t="str">
        <f aca="false">IF($J89="","",ROUND($J89*($G89+$H89),0))</f>
        <v/>
      </c>
      <c r="L89" s="28" t="str">
        <f aca="false">IF(OR($J89="",$J89=0,$F89=""),"",$F89/$J89)</f>
        <v/>
      </c>
      <c r="M89" s="30" t="str">
        <f aca="false">IF($K89="","",IF($J89=0,"No sales — review",IF($F89&lt;=$K89,"Order now",IF($F89&lt;=$K89*Settings!$D$12,"Approaching","OK"))))</f>
        <v/>
      </c>
      <c r="N89" s="29" t="str">
        <f aca="false">IF($K89="","",IF($F89&lt;=$K89,MAX(0,ROUND($J89*($G89+$H89+Settings!$D$10)-$F89,0)),0))</f>
        <v/>
      </c>
      <c r="O89" s="31" t="str">
        <f aca="false">IF(OR($D89="",$F89=""),"",IFERROR($D89/($D89+$F89),""))</f>
        <v/>
      </c>
      <c r="P89" s="30" t="str">
        <f aca="false">IF($O89="","",IF($O89&lt;Settings!$D$14,"Slow mover",""))</f>
        <v/>
      </c>
    </row>
    <row r="90" customFormat="false" ht="15" hidden="false" customHeight="false" outlineLevel="0" collapsed="false">
      <c r="A90" s="25"/>
      <c r="B90" s="25"/>
      <c r="C90" s="25"/>
      <c r="D90" s="25"/>
      <c r="E90" s="25"/>
      <c r="F90" s="25"/>
      <c r="G90" s="25"/>
      <c r="H90" s="26" t="n">
        <f aca="false">Settings!$D$8</f>
        <v>3</v>
      </c>
      <c r="I90" s="27" t="str">
        <f aca="false">IF(OR($D90="",$E90=""),"",IFERROR($D90/$E90,0))</f>
        <v/>
      </c>
      <c r="J90" s="28" t="str">
        <f aca="false">IF($I90="","",$I90*7)</f>
        <v/>
      </c>
      <c r="K90" s="29" t="str">
        <f aca="false">IF($J90="","",ROUND($J90*($G90+$H90),0))</f>
        <v/>
      </c>
      <c r="L90" s="28" t="str">
        <f aca="false">IF(OR($J90="",$J90=0,$F90=""),"",$F90/$J90)</f>
        <v/>
      </c>
      <c r="M90" s="30" t="str">
        <f aca="false">IF($K90="","",IF($J90=0,"No sales — review",IF($F90&lt;=$K90,"Order now",IF($F90&lt;=$K90*Settings!$D$12,"Approaching","OK"))))</f>
        <v/>
      </c>
      <c r="N90" s="29" t="str">
        <f aca="false">IF($K90="","",IF($F90&lt;=$K90,MAX(0,ROUND($J90*($G90+$H90+Settings!$D$10)-$F90,0)),0))</f>
        <v/>
      </c>
      <c r="O90" s="31" t="str">
        <f aca="false">IF(OR($D90="",$F90=""),"",IFERROR($D90/($D90+$F90),""))</f>
        <v/>
      </c>
      <c r="P90" s="30" t="str">
        <f aca="false">IF($O90="","",IF($O90&lt;Settings!$D$14,"Slow mover",""))</f>
        <v/>
      </c>
    </row>
    <row r="91" customFormat="false" ht="15" hidden="false" customHeight="false" outlineLevel="0" collapsed="false">
      <c r="A91" s="25"/>
      <c r="B91" s="25"/>
      <c r="C91" s="25"/>
      <c r="D91" s="25"/>
      <c r="E91" s="25"/>
      <c r="F91" s="25"/>
      <c r="G91" s="25"/>
      <c r="H91" s="26" t="n">
        <f aca="false">Settings!$D$8</f>
        <v>3</v>
      </c>
      <c r="I91" s="27" t="str">
        <f aca="false">IF(OR($D91="",$E91=""),"",IFERROR($D91/$E91,0))</f>
        <v/>
      </c>
      <c r="J91" s="28" t="str">
        <f aca="false">IF($I91="","",$I91*7)</f>
        <v/>
      </c>
      <c r="K91" s="29" t="str">
        <f aca="false">IF($J91="","",ROUND($J91*($G91+$H91),0))</f>
        <v/>
      </c>
      <c r="L91" s="28" t="str">
        <f aca="false">IF(OR($J91="",$J91=0,$F91=""),"",$F91/$J91)</f>
        <v/>
      </c>
      <c r="M91" s="30" t="str">
        <f aca="false">IF($K91="","",IF($J91=0,"No sales — review",IF($F91&lt;=$K91,"Order now",IF($F91&lt;=$K91*Settings!$D$12,"Approaching","OK"))))</f>
        <v/>
      </c>
      <c r="N91" s="29" t="str">
        <f aca="false">IF($K91="","",IF($F91&lt;=$K91,MAX(0,ROUND($J91*($G91+$H91+Settings!$D$10)-$F91,0)),0))</f>
        <v/>
      </c>
      <c r="O91" s="31" t="str">
        <f aca="false">IF(OR($D91="",$F91=""),"",IFERROR($D91/($D91+$F91),""))</f>
        <v/>
      </c>
      <c r="P91" s="30" t="str">
        <f aca="false">IF($O91="","",IF($O91&lt;Settings!$D$14,"Slow mover",""))</f>
        <v/>
      </c>
    </row>
    <row r="92" customFormat="false" ht="15" hidden="false" customHeight="false" outlineLevel="0" collapsed="false">
      <c r="A92" s="25"/>
      <c r="B92" s="25"/>
      <c r="C92" s="25"/>
      <c r="D92" s="25"/>
      <c r="E92" s="25"/>
      <c r="F92" s="25"/>
      <c r="G92" s="25"/>
      <c r="H92" s="26" t="n">
        <f aca="false">Settings!$D$8</f>
        <v>3</v>
      </c>
      <c r="I92" s="27" t="str">
        <f aca="false">IF(OR($D92="",$E92=""),"",IFERROR($D92/$E92,0))</f>
        <v/>
      </c>
      <c r="J92" s="28" t="str">
        <f aca="false">IF($I92="","",$I92*7)</f>
        <v/>
      </c>
      <c r="K92" s="29" t="str">
        <f aca="false">IF($J92="","",ROUND($J92*($G92+$H92),0))</f>
        <v/>
      </c>
      <c r="L92" s="28" t="str">
        <f aca="false">IF(OR($J92="",$J92=0,$F92=""),"",$F92/$J92)</f>
        <v/>
      </c>
      <c r="M92" s="30" t="str">
        <f aca="false">IF($K92="","",IF($J92=0,"No sales — review",IF($F92&lt;=$K92,"Order now",IF($F92&lt;=$K92*Settings!$D$12,"Approaching","OK"))))</f>
        <v/>
      </c>
      <c r="N92" s="29" t="str">
        <f aca="false">IF($K92="","",IF($F92&lt;=$K92,MAX(0,ROUND($J92*($G92+$H92+Settings!$D$10)-$F92,0)),0))</f>
        <v/>
      </c>
      <c r="O92" s="31" t="str">
        <f aca="false">IF(OR($D92="",$F92=""),"",IFERROR($D92/($D92+$F92),""))</f>
        <v/>
      </c>
      <c r="P92" s="30" t="str">
        <f aca="false">IF($O92="","",IF($O92&lt;Settings!$D$14,"Slow mover",""))</f>
        <v/>
      </c>
    </row>
    <row r="93" customFormat="false" ht="15" hidden="false" customHeight="false" outlineLevel="0" collapsed="false">
      <c r="A93" s="25"/>
      <c r="B93" s="25"/>
      <c r="C93" s="25"/>
      <c r="D93" s="25"/>
      <c r="E93" s="25"/>
      <c r="F93" s="25"/>
      <c r="G93" s="25"/>
      <c r="H93" s="26" t="n">
        <f aca="false">Settings!$D$8</f>
        <v>3</v>
      </c>
      <c r="I93" s="27" t="str">
        <f aca="false">IF(OR($D93="",$E93=""),"",IFERROR($D93/$E93,0))</f>
        <v/>
      </c>
      <c r="J93" s="28" t="str">
        <f aca="false">IF($I93="","",$I93*7)</f>
        <v/>
      </c>
      <c r="K93" s="29" t="str">
        <f aca="false">IF($J93="","",ROUND($J93*($G93+$H93),0))</f>
        <v/>
      </c>
      <c r="L93" s="28" t="str">
        <f aca="false">IF(OR($J93="",$J93=0,$F93=""),"",$F93/$J93)</f>
        <v/>
      </c>
      <c r="M93" s="30" t="str">
        <f aca="false">IF($K93="","",IF($J93=0,"No sales — review",IF($F93&lt;=$K93,"Order now",IF($F93&lt;=$K93*Settings!$D$12,"Approaching","OK"))))</f>
        <v/>
      </c>
      <c r="N93" s="29" t="str">
        <f aca="false">IF($K93="","",IF($F93&lt;=$K93,MAX(0,ROUND($J93*($G93+$H93+Settings!$D$10)-$F93,0)),0))</f>
        <v/>
      </c>
      <c r="O93" s="31" t="str">
        <f aca="false">IF(OR($D93="",$F93=""),"",IFERROR($D93/($D93+$F93),""))</f>
        <v/>
      </c>
      <c r="P93" s="30" t="str">
        <f aca="false">IF($O93="","",IF($O93&lt;Settings!$D$14,"Slow mover",""))</f>
        <v/>
      </c>
    </row>
    <row r="94" customFormat="false" ht="15" hidden="false" customHeight="false" outlineLevel="0" collapsed="false">
      <c r="A94" s="25"/>
      <c r="B94" s="25"/>
      <c r="C94" s="25"/>
      <c r="D94" s="25"/>
      <c r="E94" s="25"/>
      <c r="F94" s="25"/>
      <c r="G94" s="25"/>
      <c r="H94" s="26" t="n">
        <f aca="false">Settings!$D$8</f>
        <v>3</v>
      </c>
      <c r="I94" s="27" t="str">
        <f aca="false">IF(OR($D94="",$E94=""),"",IFERROR($D94/$E94,0))</f>
        <v/>
      </c>
      <c r="J94" s="28" t="str">
        <f aca="false">IF($I94="","",$I94*7)</f>
        <v/>
      </c>
      <c r="K94" s="29" t="str">
        <f aca="false">IF($J94="","",ROUND($J94*($G94+$H94),0))</f>
        <v/>
      </c>
      <c r="L94" s="28" t="str">
        <f aca="false">IF(OR($J94="",$J94=0,$F94=""),"",$F94/$J94)</f>
        <v/>
      </c>
      <c r="M94" s="30" t="str">
        <f aca="false">IF($K94="","",IF($J94=0,"No sales — review",IF($F94&lt;=$K94,"Order now",IF($F94&lt;=$K94*Settings!$D$12,"Approaching","OK"))))</f>
        <v/>
      </c>
      <c r="N94" s="29" t="str">
        <f aca="false">IF($K94="","",IF($F94&lt;=$K94,MAX(0,ROUND($J94*($G94+$H94+Settings!$D$10)-$F94,0)),0))</f>
        <v/>
      </c>
      <c r="O94" s="31" t="str">
        <f aca="false">IF(OR($D94="",$F94=""),"",IFERROR($D94/($D94+$F94),""))</f>
        <v/>
      </c>
      <c r="P94" s="30" t="str">
        <f aca="false">IF($O94="","",IF($O94&lt;Settings!$D$14,"Slow mover",""))</f>
        <v/>
      </c>
    </row>
    <row r="95" customFormat="false" ht="15" hidden="false" customHeight="false" outlineLevel="0" collapsed="false">
      <c r="A95" s="25"/>
      <c r="B95" s="25"/>
      <c r="C95" s="25"/>
      <c r="D95" s="25"/>
      <c r="E95" s="25"/>
      <c r="F95" s="25"/>
      <c r="G95" s="25"/>
      <c r="H95" s="26" t="n">
        <f aca="false">Settings!$D$8</f>
        <v>3</v>
      </c>
      <c r="I95" s="27" t="str">
        <f aca="false">IF(OR($D95="",$E95=""),"",IFERROR($D95/$E95,0))</f>
        <v/>
      </c>
      <c r="J95" s="28" t="str">
        <f aca="false">IF($I95="","",$I95*7)</f>
        <v/>
      </c>
      <c r="K95" s="29" t="str">
        <f aca="false">IF($J95="","",ROUND($J95*($G95+$H95),0))</f>
        <v/>
      </c>
      <c r="L95" s="28" t="str">
        <f aca="false">IF(OR($J95="",$J95=0,$F95=""),"",$F95/$J95)</f>
        <v/>
      </c>
      <c r="M95" s="30" t="str">
        <f aca="false">IF($K95="","",IF($J95=0,"No sales — review",IF($F95&lt;=$K95,"Order now",IF($F95&lt;=$K95*Settings!$D$12,"Approaching","OK"))))</f>
        <v/>
      </c>
      <c r="N95" s="29" t="str">
        <f aca="false">IF($K95="","",IF($F95&lt;=$K95,MAX(0,ROUND($J95*($G95+$H95+Settings!$D$10)-$F95,0)),0))</f>
        <v/>
      </c>
      <c r="O95" s="31" t="str">
        <f aca="false">IF(OR($D95="",$F95=""),"",IFERROR($D95/($D95+$F95),""))</f>
        <v/>
      </c>
      <c r="P95" s="30" t="str">
        <f aca="false">IF($O95="","",IF($O95&lt;Settings!$D$14,"Slow mover",""))</f>
        <v/>
      </c>
    </row>
    <row r="96" customFormat="false" ht="15" hidden="false" customHeight="false" outlineLevel="0" collapsed="false">
      <c r="A96" s="25"/>
      <c r="B96" s="25"/>
      <c r="C96" s="25"/>
      <c r="D96" s="25"/>
      <c r="E96" s="25"/>
      <c r="F96" s="25"/>
      <c r="G96" s="25"/>
      <c r="H96" s="26" t="n">
        <f aca="false">Settings!$D$8</f>
        <v>3</v>
      </c>
      <c r="I96" s="27" t="str">
        <f aca="false">IF(OR($D96="",$E96=""),"",IFERROR($D96/$E96,0))</f>
        <v/>
      </c>
      <c r="J96" s="28" t="str">
        <f aca="false">IF($I96="","",$I96*7)</f>
        <v/>
      </c>
      <c r="K96" s="29" t="str">
        <f aca="false">IF($J96="","",ROUND($J96*($G96+$H96),0))</f>
        <v/>
      </c>
      <c r="L96" s="28" t="str">
        <f aca="false">IF(OR($J96="",$J96=0,$F96=""),"",$F96/$J96)</f>
        <v/>
      </c>
      <c r="M96" s="30" t="str">
        <f aca="false">IF($K96="","",IF($J96=0,"No sales — review",IF($F96&lt;=$K96,"Order now",IF($F96&lt;=$K96*Settings!$D$12,"Approaching","OK"))))</f>
        <v/>
      </c>
      <c r="N96" s="29" t="str">
        <f aca="false">IF($K96="","",IF($F96&lt;=$K96,MAX(0,ROUND($J96*($G96+$H96+Settings!$D$10)-$F96,0)),0))</f>
        <v/>
      </c>
      <c r="O96" s="31" t="str">
        <f aca="false">IF(OR($D96="",$F96=""),"",IFERROR($D96/($D96+$F96),""))</f>
        <v/>
      </c>
      <c r="P96" s="30" t="str">
        <f aca="false">IF($O96="","",IF($O96&lt;Settings!$D$14,"Slow mover",""))</f>
        <v/>
      </c>
    </row>
    <row r="97" customFormat="false" ht="15" hidden="false" customHeight="false" outlineLevel="0" collapsed="false">
      <c r="A97" s="25"/>
      <c r="B97" s="25"/>
      <c r="C97" s="25"/>
      <c r="D97" s="25"/>
      <c r="E97" s="25"/>
      <c r="F97" s="25"/>
      <c r="G97" s="25"/>
      <c r="H97" s="26" t="n">
        <f aca="false">Settings!$D$8</f>
        <v>3</v>
      </c>
      <c r="I97" s="27" t="str">
        <f aca="false">IF(OR($D97="",$E97=""),"",IFERROR($D97/$E97,0))</f>
        <v/>
      </c>
      <c r="J97" s="28" t="str">
        <f aca="false">IF($I97="","",$I97*7)</f>
        <v/>
      </c>
      <c r="K97" s="29" t="str">
        <f aca="false">IF($J97="","",ROUND($J97*($G97+$H97),0))</f>
        <v/>
      </c>
      <c r="L97" s="28" t="str">
        <f aca="false">IF(OR($J97="",$J97=0,$F97=""),"",$F97/$J97)</f>
        <v/>
      </c>
      <c r="M97" s="30" t="str">
        <f aca="false">IF($K97="","",IF($J97=0,"No sales — review",IF($F97&lt;=$K97,"Order now",IF($F97&lt;=$K97*Settings!$D$12,"Approaching","OK"))))</f>
        <v/>
      </c>
      <c r="N97" s="29" t="str">
        <f aca="false">IF($K97="","",IF($F97&lt;=$K97,MAX(0,ROUND($J97*($G97+$H97+Settings!$D$10)-$F97,0)),0))</f>
        <v/>
      </c>
      <c r="O97" s="31" t="str">
        <f aca="false">IF(OR($D97="",$F97=""),"",IFERROR($D97/($D97+$F97),""))</f>
        <v/>
      </c>
      <c r="P97" s="30" t="str">
        <f aca="false">IF($O97="","",IF($O97&lt;Settings!$D$14,"Slow mover",""))</f>
        <v/>
      </c>
    </row>
    <row r="98" customFormat="false" ht="15" hidden="false" customHeight="false" outlineLevel="0" collapsed="false">
      <c r="A98" s="25"/>
      <c r="B98" s="25"/>
      <c r="C98" s="25"/>
      <c r="D98" s="25"/>
      <c r="E98" s="25"/>
      <c r="F98" s="25"/>
      <c r="G98" s="25"/>
      <c r="H98" s="26" t="n">
        <f aca="false">Settings!$D$8</f>
        <v>3</v>
      </c>
      <c r="I98" s="27" t="str">
        <f aca="false">IF(OR($D98="",$E98=""),"",IFERROR($D98/$E98,0))</f>
        <v/>
      </c>
      <c r="J98" s="28" t="str">
        <f aca="false">IF($I98="","",$I98*7)</f>
        <v/>
      </c>
      <c r="K98" s="29" t="str">
        <f aca="false">IF($J98="","",ROUND($J98*($G98+$H98),0))</f>
        <v/>
      </c>
      <c r="L98" s="28" t="str">
        <f aca="false">IF(OR($J98="",$J98=0,$F98=""),"",$F98/$J98)</f>
        <v/>
      </c>
      <c r="M98" s="30" t="str">
        <f aca="false">IF($K98="","",IF($J98=0,"No sales — review",IF($F98&lt;=$K98,"Order now",IF($F98&lt;=$K98*Settings!$D$12,"Approaching","OK"))))</f>
        <v/>
      </c>
      <c r="N98" s="29" t="str">
        <f aca="false">IF($K98="","",IF($F98&lt;=$K98,MAX(0,ROUND($J98*($G98+$H98+Settings!$D$10)-$F98,0)),0))</f>
        <v/>
      </c>
      <c r="O98" s="31" t="str">
        <f aca="false">IF(OR($D98="",$F98=""),"",IFERROR($D98/($D98+$F98),""))</f>
        <v/>
      </c>
      <c r="P98" s="30" t="str">
        <f aca="false">IF($O98="","",IF($O98&lt;Settings!$D$14,"Slow mover",""))</f>
        <v/>
      </c>
    </row>
    <row r="99" customFormat="false" ht="15" hidden="false" customHeight="false" outlineLevel="0" collapsed="false">
      <c r="A99" s="25"/>
      <c r="B99" s="25"/>
      <c r="C99" s="25"/>
      <c r="D99" s="25"/>
      <c r="E99" s="25"/>
      <c r="F99" s="25"/>
      <c r="G99" s="25"/>
      <c r="H99" s="26" t="n">
        <f aca="false">Settings!$D$8</f>
        <v>3</v>
      </c>
      <c r="I99" s="27" t="str">
        <f aca="false">IF(OR($D99="",$E99=""),"",IFERROR($D99/$E99,0))</f>
        <v/>
      </c>
      <c r="J99" s="28" t="str">
        <f aca="false">IF($I99="","",$I99*7)</f>
        <v/>
      </c>
      <c r="K99" s="29" t="str">
        <f aca="false">IF($J99="","",ROUND($J99*($G99+$H99),0))</f>
        <v/>
      </c>
      <c r="L99" s="28" t="str">
        <f aca="false">IF(OR($J99="",$J99=0,$F99=""),"",$F99/$J99)</f>
        <v/>
      </c>
      <c r="M99" s="30" t="str">
        <f aca="false">IF($K99="","",IF($J99=0,"No sales — review",IF($F99&lt;=$K99,"Order now",IF($F99&lt;=$K99*Settings!$D$12,"Approaching","OK"))))</f>
        <v/>
      </c>
      <c r="N99" s="29" t="str">
        <f aca="false">IF($K99="","",IF($F99&lt;=$K99,MAX(0,ROUND($J99*($G99+$H99+Settings!$D$10)-$F99,0)),0))</f>
        <v/>
      </c>
      <c r="O99" s="31" t="str">
        <f aca="false">IF(OR($D99="",$F99=""),"",IFERROR($D99/($D99+$F99),""))</f>
        <v/>
      </c>
      <c r="P99" s="30" t="str">
        <f aca="false">IF($O99="","",IF($O99&lt;Settings!$D$14,"Slow mover",""))</f>
        <v/>
      </c>
    </row>
    <row r="100" customFormat="false" ht="15" hidden="false" customHeight="false" outlineLevel="0" collapsed="false">
      <c r="A100" s="25"/>
      <c r="B100" s="25"/>
      <c r="C100" s="25"/>
      <c r="D100" s="25"/>
      <c r="E100" s="25"/>
      <c r="F100" s="25"/>
      <c r="G100" s="25"/>
      <c r="H100" s="26" t="n">
        <f aca="false">Settings!$D$8</f>
        <v>3</v>
      </c>
      <c r="I100" s="27" t="str">
        <f aca="false">IF(OR($D100="",$E100=""),"",IFERROR($D100/$E100,0))</f>
        <v/>
      </c>
      <c r="J100" s="28" t="str">
        <f aca="false">IF($I100="","",$I100*7)</f>
        <v/>
      </c>
      <c r="K100" s="29" t="str">
        <f aca="false">IF($J100="","",ROUND($J100*($G100+$H100),0))</f>
        <v/>
      </c>
      <c r="L100" s="28" t="str">
        <f aca="false">IF(OR($J100="",$J100=0,$F100=""),"",$F100/$J100)</f>
        <v/>
      </c>
      <c r="M100" s="30" t="str">
        <f aca="false">IF($K100="","",IF($J100=0,"No sales — review",IF($F100&lt;=$K100,"Order now",IF($F100&lt;=$K100*Settings!$D$12,"Approaching","OK"))))</f>
        <v/>
      </c>
      <c r="N100" s="29" t="str">
        <f aca="false">IF($K100="","",IF($F100&lt;=$K100,MAX(0,ROUND($J100*($G100+$H100+Settings!$D$10)-$F100,0)),0))</f>
        <v/>
      </c>
      <c r="O100" s="31" t="str">
        <f aca="false">IF(OR($D100="",$F100=""),"",IFERROR($D100/($D100+$F100),""))</f>
        <v/>
      </c>
      <c r="P100" s="30" t="str">
        <f aca="false">IF($O100="","",IF($O100&lt;Settings!$D$14,"Slow mover",""))</f>
        <v/>
      </c>
    </row>
    <row r="101" customFormat="false" ht="15" hidden="false" customHeight="false" outlineLevel="0" collapsed="false">
      <c r="A101" s="25"/>
      <c r="B101" s="25"/>
      <c r="C101" s="25"/>
      <c r="D101" s="25"/>
      <c r="E101" s="25"/>
      <c r="F101" s="25"/>
      <c r="G101" s="25"/>
      <c r="H101" s="26" t="n">
        <f aca="false">Settings!$D$8</f>
        <v>3</v>
      </c>
      <c r="I101" s="27" t="str">
        <f aca="false">IF(OR($D101="",$E101=""),"",IFERROR($D101/$E101,0))</f>
        <v/>
      </c>
      <c r="J101" s="28" t="str">
        <f aca="false">IF($I101="","",$I101*7)</f>
        <v/>
      </c>
      <c r="K101" s="29" t="str">
        <f aca="false">IF($J101="","",ROUND($J101*($G101+$H101),0))</f>
        <v/>
      </c>
      <c r="L101" s="28" t="str">
        <f aca="false">IF(OR($J101="",$J101=0,$F101=""),"",$F101/$J101)</f>
        <v/>
      </c>
      <c r="M101" s="30" t="str">
        <f aca="false">IF($K101="","",IF($J101=0,"No sales — review",IF($F101&lt;=$K101,"Order now",IF($F101&lt;=$K101*Settings!$D$12,"Approaching","OK"))))</f>
        <v/>
      </c>
      <c r="N101" s="29" t="str">
        <f aca="false">IF($K101="","",IF($F101&lt;=$K101,MAX(0,ROUND($J101*($G101+$H101+Settings!$D$10)-$F101,0)),0))</f>
        <v/>
      </c>
      <c r="O101" s="31" t="str">
        <f aca="false">IF(OR($D101="",$F101=""),"",IFERROR($D101/($D101+$F101),""))</f>
        <v/>
      </c>
      <c r="P101" s="30" t="str">
        <f aca="false">IF($O101="","",IF($O101&lt;Settings!$D$14,"Slow mover",""))</f>
        <v/>
      </c>
    </row>
    <row r="102" customFormat="false" ht="15" hidden="false" customHeight="false" outlineLevel="0" collapsed="false">
      <c r="A102" s="25"/>
      <c r="B102" s="25"/>
      <c r="C102" s="25"/>
      <c r="D102" s="25"/>
      <c r="E102" s="25"/>
      <c r="F102" s="25"/>
      <c r="G102" s="25"/>
      <c r="H102" s="26" t="n">
        <f aca="false">Settings!$D$8</f>
        <v>3</v>
      </c>
      <c r="I102" s="27" t="str">
        <f aca="false">IF(OR($D102="",$E102=""),"",IFERROR($D102/$E102,0))</f>
        <v/>
      </c>
      <c r="J102" s="28" t="str">
        <f aca="false">IF($I102="","",$I102*7)</f>
        <v/>
      </c>
      <c r="K102" s="29" t="str">
        <f aca="false">IF($J102="","",ROUND($J102*($G102+$H102),0))</f>
        <v/>
      </c>
      <c r="L102" s="28" t="str">
        <f aca="false">IF(OR($J102="",$J102=0,$F102=""),"",$F102/$J102)</f>
        <v/>
      </c>
      <c r="M102" s="30" t="str">
        <f aca="false">IF($K102="","",IF($J102=0,"No sales — review",IF($F102&lt;=$K102,"Order now",IF($F102&lt;=$K102*Settings!$D$12,"Approaching","OK"))))</f>
        <v/>
      </c>
      <c r="N102" s="29" t="str">
        <f aca="false">IF($K102="","",IF($F102&lt;=$K102,MAX(0,ROUND($J102*($G102+$H102+Settings!$D$10)-$F102,0)),0))</f>
        <v/>
      </c>
      <c r="O102" s="31" t="str">
        <f aca="false">IF(OR($D102="",$F102=""),"",IFERROR($D102/($D102+$F102),""))</f>
        <v/>
      </c>
      <c r="P102" s="30" t="str">
        <f aca="false">IF($O102="","",IF($O102&lt;Settings!$D$14,"Slow mover",""))</f>
        <v/>
      </c>
    </row>
    <row r="103" customFormat="false" ht="15" hidden="false" customHeight="false" outlineLevel="0" collapsed="false">
      <c r="A103" s="25"/>
      <c r="B103" s="25"/>
      <c r="C103" s="25"/>
      <c r="D103" s="25"/>
      <c r="E103" s="25"/>
      <c r="F103" s="25"/>
      <c r="G103" s="25"/>
      <c r="H103" s="26" t="n">
        <f aca="false">Settings!$D$8</f>
        <v>3</v>
      </c>
      <c r="I103" s="27" t="str">
        <f aca="false">IF(OR($D103="",$E103=""),"",IFERROR($D103/$E103,0))</f>
        <v/>
      </c>
      <c r="J103" s="28" t="str">
        <f aca="false">IF($I103="","",$I103*7)</f>
        <v/>
      </c>
      <c r="K103" s="29" t="str">
        <f aca="false">IF($J103="","",ROUND($J103*($G103+$H103),0))</f>
        <v/>
      </c>
      <c r="L103" s="28" t="str">
        <f aca="false">IF(OR($J103="",$J103=0,$F103=""),"",$F103/$J103)</f>
        <v/>
      </c>
      <c r="M103" s="30" t="str">
        <f aca="false">IF($K103="","",IF($J103=0,"No sales — review",IF($F103&lt;=$K103,"Order now",IF($F103&lt;=$K103*Settings!$D$12,"Approaching","OK"))))</f>
        <v/>
      </c>
      <c r="N103" s="29" t="str">
        <f aca="false">IF($K103="","",IF($F103&lt;=$K103,MAX(0,ROUND($J103*($G103+$H103+Settings!$D$10)-$F103,0)),0))</f>
        <v/>
      </c>
      <c r="O103" s="31" t="str">
        <f aca="false">IF(OR($D103="",$F103=""),"",IFERROR($D103/($D103+$F103),""))</f>
        <v/>
      </c>
      <c r="P103" s="30" t="str">
        <f aca="false">IF($O103="","",IF($O103&lt;Settings!$D$14,"Slow mover",""))</f>
        <v/>
      </c>
    </row>
    <row r="104" customFormat="false" ht="15" hidden="false" customHeight="false" outlineLevel="0" collapsed="false">
      <c r="A104" s="25"/>
      <c r="B104" s="25"/>
      <c r="C104" s="25"/>
      <c r="D104" s="25"/>
      <c r="E104" s="25"/>
      <c r="F104" s="25"/>
      <c r="G104" s="25"/>
      <c r="H104" s="26" t="n">
        <f aca="false">Settings!$D$8</f>
        <v>3</v>
      </c>
      <c r="I104" s="27" t="str">
        <f aca="false">IF(OR($D104="",$E104=""),"",IFERROR($D104/$E104,0))</f>
        <v/>
      </c>
      <c r="J104" s="28" t="str">
        <f aca="false">IF($I104="","",$I104*7)</f>
        <v/>
      </c>
      <c r="K104" s="29" t="str">
        <f aca="false">IF($J104="","",ROUND($J104*($G104+$H104),0))</f>
        <v/>
      </c>
      <c r="L104" s="28" t="str">
        <f aca="false">IF(OR($J104="",$J104=0,$F104=""),"",$F104/$J104)</f>
        <v/>
      </c>
      <c r="M104" s="30" t="str">
        <f aca="false">IF($K104="","",IF($J104=0,"No sales — review",IF($F104&lt;=$K104,"Order now",IF($F104&lt;=$K104*Settings!$D$12,"Approaching","OK"))))</f>
        <v/>
      </c>
      <c r="N104" s="29" t="str">
        <f aca="false">IF($K104="","",IF($F104&lt;=$K104,MAX(0,ROUND($J104*($G104+$H104+Settings!$D$10)-$F104,0)),0))</f>
        <v/>
      </c>
      <c r="O104" s="31" t="str">
        <f aca="false">IF(OR($D104="",$F104=""),"",IFERROR($D104/($D104+$F104),""))</f>
        <v/>
      </c>
      <c r="P104" s="30" t="str">
        <f aca="false">IF($O104="","",IF($O104&lt;Settings!$D$14,"Slow mover",""))</f>
        <v/>
      </c>
    </row>
    <row r="105" customFormat="false" ht="15" hidden="false" customHeight="false" outlineLevel="0" collapsed="false">
      <c r="A105" s="25"/>
      <c r="B105" s="25"/>
      <c r="C105" s="25"/>
      <c r="D105" s="25"/>
      <c r="E105" s="25"/>
      <c r="F105" s="25"/>
      <c r="G105" s="25"/>
      <c r="H105" s="26" t="n">
        <f aca="false">Settings!$D$8</f>
        <v>3</v>
      </c>
      <c r="I105" s="27" t="str">
        <f aca="false">IF(OR($D105="",$E105=""),"",IFERROR($D105/$E105,0))</f>
        <v/>
      </c>
      <c r="J105" s="28" t="str">
        <f aca="false">IF($I105="","",$I105*7)</f>
        <v/>
      </c>
      <c r="K105" s="29" t="str">
        <f aca="false">IF($J105="","",ROUND($J105*($G105+$H105),0))</f>
        <v/>
      </c>
      <c r="L105" s="28" t="str">
        <f aca="false">IF(OR($J105="",$J105=0,$F105=""),"",$F105/$J105)</f>
        <v/>
      </c>
      <c r="M105" s="30" t="str">
        <f aca="false">IF($K105="","",IF($J105=0,"No sales — review",IF($F105&lt;=$K105,"Order now",IF($F105&lt;=$K105*Settings!$D$12,"Approaching","OK"))))</f>
        <v/>
      </c>
      <c r="N105" s="29" t="str">
        <f aca="false">IF($K105="","",IF($F105&lt;=$K105,MAX(0,ROUND($J105*($G105+$H105+Settings!$D$10)-$F105,0)),0))</f>
        <v/>
      </c>
      <c r="O105" s="31" t="str">
        <f aca="false">IF(OR($D105="",$F105=""),"",IFERROR($D105/($D105+$F105),""))</f>
        <v/>
      </c>
      <c r="P105" s="30" t="str">
        <f aca="false">IF($O105="","",IF($O105&lt;Settings!$D$14,"Slow mover",""))</f>
        <v/>
      </c>
    </row>
    <row r="106" customFormat="false" ht="15" hidden="false" customHeight="false" outlineLevel="0" collapsed="false">
      <c r="A106" s="25"/>
      <c r="B106" s="25"/>
      <c r="C106" s="25"/>
      <c r="D106" s="25"/>
      <c r="E106" s="25"/>
      <c r="F106" s="25"/>
      <c r="G106" s="25"/>
      <c r="H106" s="26" t="n">
        <f aca="false">Settings!$D$8</f>
        <v>3</v>
      </c>
      <c r="I106" s="27" t="str">
        <f aca="false">IF(OR($D106="",$E106=""),"",IFERROR($D106/$E106,0))</f>
        <v/>
      </c>
      <c r="J106" s="28" t="str">
        <f aca="false">IF($I106="","",$I106*7)</f>
        <v/>
      </c>
      <c r="K106" s="29" t="str">
        <f aca="false">IF($J106="","",ROUND($J106*($G106+$H106),0))</f>
        <v/>
      </c>
      <c r="L106" s="28" t="str">
        <f aca="false">IF(OR($J106="",$J106=0,$F106=""),"",$F106/$J106)</f>
        <v/>
      </c>
      <c r="M106" s="30" t="str">
        <f aca="false">IF($K106="","",IF($J106=0,"No sales — review",IF($F106&lt;=$K106,"Order now",IF($F106&lt;=$K106*Settings!$D$12,"Approaching","OK"))))</f>
        <v/>
      </c>
      <c r="N106" s="29" t="str">
        <f aca="false">IF($K106="","",IF($F106&lt;=$K106,MAX(0,ROUND($J106*($G106+$H106+Settings!$D$10)-$F106,0)),0))</f>
        <v/>
      </c>
      <c r="O106" s="31" t="str">
        <f aca="false">IF(OR($D106="",$F106=""),"",IFERROR($D106/($D106+$F106),""))</f>
        <v/>
      </c>
      <c r="P106" s="30" t="str">
        <f aca="false">IF($O106="","",IF($O106&lt;Settings!$D$14,"Slow mover",""))</f>
        <v/>
      </c>
    </row>
    <row r="107" customFormat="false" ht="15" hidden="false" customHeight="false" outlineLevel="0" collapsed="false">
      <c r="A107" s="25"/>
      <c r="B107" s="25"/>
      <c r="C107" s="25"/>
      <c r="D107" s="25"/>
      <c r="E107" s="25"/>
      <c r="F107" s="25"/>
      <c r="G107" s="25"/>
      <c r="H107" s="26" t="n">
        <f aca="false">Settings!$D$8</f>
        <v>3</v>
      </c>
      <c r="I107" s="27" t="str">
        <f aca="false">IF(OR($D107="",$E107=""),"",IFERROR($D107/$E107,0))</f>
        <v/>
      </c>
      <c r="J107" s="28" t="str">
        <f aca="false">IF($I107="","",$I107*7)</f>
        <v/>
      </c>
      <c r="K107" s="29" t="str">
        <f aca="false">IF($J107="","",ROUND($J107*($G107+$H107),0))</f>
        <v/>
      </c>
      <c r="L107" s="28" t="str">
        <f aca="false">IF(OR($J107="",$J107=0,$F107=""),"",$F107/$J107)</f>
        <v/>
      </c>
      <c r="M107" s="30" t="str">
        <f aca="false">IF($K107="","",IF($J107=0,"No sales — review",IF($F107&lt;=$K107,"Order now",IF($F107&lt;=$K107*Settings!$D$12,"Approaching","OK"))))</f>
        <v/>
      </c>
      <c r="N107" s="29" t="str">
        <f aca="false">IF($K107="","",IF($F107&lt;=$K107,MAX(0,ROUND($J107*($G107+$H107+Settings!$D$10)-$F107,0)),0))</f>
        <v/>
      </c>
      <c r="O107" s="31" t="str">
        <f aca="false">IF(OR($D107="",$F107=""),"",IFERROR($D107/($D107+$F107),""))</f>
        <v/>
      </c>
      <c r="P107" s="30" t="str">
        <f aca="false">IF($O107="","",IF($O107&lt;Settings!$D$14,"Slow mover",""))</f>
        <v/>
      </c>
    </row>
    <row r="108" customFormat="false" ht="15" hidden="false" customHeight="false" outlineLevel="0" collapsed="false">
      <c r="A108" s="25"/>
      <c r="B108" s="25"/>
      <c r="C108" s="25"/>
      <c r="D108" s="25"/>
      <c r="E108" s="25"/>
      <c r="F108" s="25"/>
      <c r="G108" s="25"/>
      <c r="H108" s="26" t="n">
        <f aca="false">Settings!$D$8</f>
        <v>3</v>
      </c>
      <c r="I108" s="27" t="str">
        <f aca="false">IF(OR($D108="",$E108=""),"",IFERROR($D108/$E108,0))</f>
        <v/>
      </c>
      <c r="J108" s="28" t="str">
        <f aca="false">IF($I108="","",$I108*7)</f>
        <v/>
      </c>
      <c r="K108" s="29" t="str">
        <f aca="false">IF($J108="","",ROUND($J108*($G108+$H108),0))</f>
        <v/>
      </c>
      <c r="L108" s="28" t="str">
        <f aca="false">IF(OR($J108="",$J108=0,$F108=""),"",$F108/$J108)</f>
        <v/>
      </c>
      <c r="M108" s="30" t="str">
        <f aca="false">IF($K108="","",IF($J108=0,"No sales — review",IF($F108&lt;=$K108,"Order now",IF($F108&lt;=$K108*Settings!$D$12,"Approaching","OK"))))</f>
        <v/>
      </c>
      <c r="N108" s="29" t="str">
        <f aca="false">IF($K108="","",IF($F108&lt;=$K108,MAX(0,ROUND($J108*($G108+$H108+Settings!$D$10)-$F108,0)),0))</f>
        <v/>
      </c>
      <c r="O108" s="31" t="str">
        <f aca="false">IF(OR($D108="",$F108=""),"",IFERROR($D108/($D108+$F108),""))</f>
        <v/>
      </c>
      <c r="P108" s="30" t="str">
        <f aca="false">IF($O108="","",IF($O108&lt;Settings!$D$14,"Slow mover",""))</f>
        <v/>
      </c>
    </row>
    <row r="109" customFormat="false" ht="15" hidden="false" customHeight="false" outlineLevel="0" collapsed="false">
      <c r="A109" s="25"/>
      <c r="B109" s="25"/>
      <c r="C109" s="25"/>
      <c r="D109" s="25"/>
      <c r="E109" s="25"/>
      <c r="F109" s="25"/>
      <c r="G109" s="25"/>
      <c r="H109" s="26" t="n">
        <f aca="false">Settings!$D$8</f>
        <v>3</v>
      </c>
      <c r="I109" s="27" t="str">
        <f aca="false">IF(OR($D109="",$E109=""),"",IFERROR($D109/$E109,0))</f>
        <v/>
      </c>
      <c r="J109" s="28" t="str">
        <f aca="false">IF($I109="","",$I109*7)</f>
        <v/>
      </c>
      <c r="K109" s="29" t="str">
        <f aca="false">IF($J109="","",ROUND($J109*($G109+$H109),0))</f>
        <v/>
      </c>
      <c r="L109" s="28" t="str">
        <f aca="false">IF(OR($J109="",$J109=0,$F109=""),"",$F109/$J109)</f>
        <v/>
      </c>
      <c r="M109" s="30" t="str">
        <f aca="false">IF($K109="","",IF($J109=0,"No sales — review",IF($F109&lt;=$K109,"Order now",IF($F109&lt;=$K109*Settings!$D$12,"Approaching","OK"))))</f>
        <v/>
      </c>
      <c r="N109" s="29" t="str">
        <f aca="false">IF($K109="","",IF($F109&lt;=$K109,MAX(0,ROUND($J109*($G109+$H109+Settings!$D$10)-$F109,0)),0))</f>
        <v/>
      </c>
      <c r="O109" s="31" t="str">
        <f aca="false">IF(OR($D109="",$F109=""),"",IFERROR($D109/($D109+$F109),""))</f>
        <v/>
      </c>
      <c r="P109" s="30" t="str">
        <f aca="false">IF($O109="","",IF($O109&lt;Settings!$D$14,"Slow mover",""))</f>
        <v/>
      </c>
    </row>
    <row r="110" customFormat="false" ht="15" hidden="false" customHeight="false" outlineLevel="0" collapsed="false">
      <c r="A110" s="25"/>
      <c r="B110" s="25"/>
      <c r="C110" s="25"/>
      <c r="D110" s="25"/>
      <c r="E110" s="25"/>
      <c r="F110" s="25"/>
      <c r="G110" s="25"/>
      <c r="H110" s="26" t="n">
        <f aca="false">Settings!$D$8</f>
        <v>3</v>
      </c>
      <c r="I110" s="27" t="str">
        <f aca="false">IF(OR($D110="",$E110=""),"",IFERROR($D110/$E110,0))</f>
        <v/>
      </c>
      <c r="J110" s="28" t="str">
        <f aca="false">IF($I110="","",$I110*7)</f>
        <v/>
      </c>
      <c r="K110" s="29" t="str">
        <f aca="false">IF($J110="","",ROUND($J110*($G110+$H110),0))</f>
        <v/>
      </c>
      <c r="L110" s="28" t="str">
        <f aca="false">IF(OR($J110="",$J110=0,$F110=""),"",$F110/$J110)</f>
        <v/>
      </c>
      <c r="M110" s="30" t="str">
        <f aca="false">IF($K110="","",IF($J110=0,"No sales — review",IF($F110&lt;=$K110,"Order now",IF($F110&lt;=$K110*Settings!$D$12,"Approaching","OK"))))</f>
        <v/>
      </c>
      <c r="N110" s="29" t="str">
        <f aca="false">IF($K110="","",IF($F110&lt;=$K110,MAX(0,ROUND($J110*($G110+$H110+Settings!$D$10)-$F110,0)),0))</f>
        <v/>
      </c>
      <c r="O110" s="31" t="str">
        <f aca="false">IF(OR($D110="",$F110=""),"",IFERROR($D110/($D110+$F110),""))</f>
        <v/>
      </c>
      <c r="P110" s="30" t="str">
        <f aca="false">IF($O110="","",IF($O110&lt;Settings!$D$14,"Slow mover",""))</f>
        <v/>
      </c>
    </row>
    <row r="111" customFormat="false" ht="15" hidden="false" customHeight="false" outlineLevel="0" collapsed="false">
      <c r="A111" s="25"/>
      <c r="B111" s="25"/>
      <c r="C111" s="25"/>
      <c r="D111" s="25"/>
      <c r="E111" s="25"/>
      <c r="F111" s="25"/>
      <c r="G111" s="25"/>
      <c r="H111" s="26" t="n">
        <f aca="false">Settings!$D$8</f>
        <v>3</v>
      </c>
      <c r="I111" s="27" t="str">
        <f aca="false">IF(OR($D111="",$E111=""),"",IFERROR($D111/$E111,0))</f>
        <v/>
      </c>
      <c r="J111" s="28" t="str">
        <f aca="false">IF($I111="","",$I111*7)</f>
        <v/>
      </c>
      <c r="K111" s="29" t="str">
        <f aca="false">IF($J111="","",ROUND($J111*($G111+$H111),0))</f>
        <v/>
      </c>
      <c r="L111" s="28" t="str">
        <f aca="false">IF(OR($J111="",$J111=0,$F111=""),"",$F111/$J111)</f>
        <v/>
      </c>
      <c r="M111" s="30" t="str">
        <f aca="false">IF($K111="","",IF($J111=0,"No sales — review",IF($F111&lt;=$K111,"Order now",IF($F111&lt;=$K111*Settings!$D$12,"Approaching","OK"))))</f>
        <v/>
      </c>
      <c r="N111" s="29" t="str">
        <f aca="false">IF($K111="","",IF($F111&lt;=$K111,MAX(0,ROUND($J111*($G111+$H111+Settings!$D$10)-$F111,0)),0))</f>
        <v/>
      </c>
      <c r="O111" s="31" t="str">
        <f aca="false">IF(OR($D111="",$F111=""),"",IFERROR($D111/($D111+$F111),""))</f>
        <v/>
      </c>
      <c r="P111" s="30" t="str">
        <f aca="false">IF($O111="","",IF($O111&lt;Settings!$D$14,"Slow mover",""))</f>
        <v/>
      </c>
    </row>
    <row r="112" customFormat="false" ht="15" hidden="false" customHeight="false" outlineLevel="0" collapsed="false">
      <c r="A112" s="25"/>
      <c r="B112" s="25"/>
      <c r="C112" s="25"/>
      <c r="D112" s="25"/>
      <c r="E112" s="25"/>
      <c r="F112" s="25"/>
      <c r="G112" s="25"/>
      <c r="H112" s="26" t="n">
        <f aca="false">Settings!$D$8</f>
        <v>3</v>
      </c>
      <c r="I112" s="27" t="str">
        <f aca="false">IF(OR($D112="",$E112=""),"",IFERROR($D112/$E112,0))</f>
        <v/>
      </c>
      <c r="J112" s="28" t="str">
        <f aca="false">IF($I112="","",$I112*7)</f>
        <v/>
      </c>
      <c r="K112" s="29" t="str">
        <f aca="false">IF($J112="","",ROUND($J112*($G112+$H112),0))</f>
        <v/>
      </c>
      <c r="L112" s="28" t="str">
        <f aca="false">IF(OR($J112="",$J112=0,$F112=""),"",$F112/$J112)</f>
        <v/>
      </c>
      <c r="M112" s="30" t="str">
        <f aca="false">IF($K112="","",IF($J112=0,"No sales — review",IF($F112&lt;=$K112,"Order now",IF($F112&lt;=$K112*Settings!$D$12,"Approaching","OK"))))</f>
        <v/>
      </c>
      <c r="N112" s="29" t="str">
        <f aca="false">IF($K112="","",IF($F112&lt;=$K112,MAX(0,ROUND($J112*($G112+$H112+Settings!$D$10)-$F112,0)),0))</f>
        <v/>
      </c>
      <c r="O112" s="31" t="str">
        <f aca="false">IF(OR($D112="",$F112=""),"",IFERROR($D112/($D112+$F112),""))</f>
        <v/>
      </c>
      <c r="P112" s="30" t="str">
        <f aca="false">IF($O112="","",IF($O112&lt;Settings!$D$14,"Slow mover",""))</f>
        <v/>
      </c>
    </row>
    <row r="113" customFormat="false" ht="15" hidden="false" customHeight="false" outlineLevel="0" collapsed="false">
      <c r="A113" s="25"/>
      <c r="B113" s="25"/>
      <c r="C113" s="25"/>
      <c r="D113" s="25"/>
      <c r="E113" s="25"/>
      <c r="F113" s="25"/>
      <c r="G113" s="25"/>
      <c r="H113" s="26" t="n">
        <f aca="false">Settings!$D$8</f>
        <v>3</v>
      </c>
      <c r="I113" s="27" t="str">
        <f aca="false">IF(OR($D113="",$E113=""),"",IFERROR($D113/$E113,0))</f>
        <v/>
      </c>
      <c r="J113" s="28" t="str">
        <f aca="false">IF($I113="","",$I113*7)</f>
        <v/>
      </c>
      <c r="K113" s="29" t="str">
        <f aca="false">IF($J113="","",ROUND($J113*($G113+$H113),0))</f>
        <v/>
      </c>
      <c r="L113" s="28" t="str">
        <f aca="false">IF(OR($J113="",$J113=0,$F113=""),"",$F113/$J113)</f>
        <v/>
      </c>
      <c r="M113" s="30" t="str">
        <f aca="false">IF($K113="","",IF($J113=0,"No sales — review",IF($F113&lt;=$K113,"Order now",IF($F113&lt;=$K113*Settings!$D$12,"Approaching","OK"))))</f>
        <v/>
      </c>
      <c r="N113" s="29" t="str">
        <f aca="false">IF($K113="","",IF($F113&lt;=$K113,MAX(0,ROUND($J113*($G113+$H113+Settings!$D$10)-$F113,0)),0))</f>
        <v/>
      </c>
      <c r="O113" s="31" t="str">
        <f aca="false">IF(OR($D113="",$F113=""),"",IFERROR($D113/($D113+$F113),""))</f>
        <v/>
      </c>
      <c r="P113" s="30" t="str">
        <f aca="false">IF($O113="","",IF($O113&lt;Settings!$D$14,"Slow mover",""))</f>
        <v/>
      </c>
    </row>
    <row r="114" customFormat="false" ht="15" hidden="false" customHeight="false" outlineLevel="0" collapsed="false">
      <c r="A114" s="25"/>
      <c r="B114" s="25"/>
      <c r="C114" s="25"/>
      <c r="D114" s="25"/>
      <c r="E114" s="25"/>
      <c r="F114" s="25"/>
      <c r="G114" s="25"/>
      <c r="H114" s="26" t="n">
        <f aca="false">Settings!$D$8</f>
        <v>3</v>
      </c>
      <c r="I114" s="27" t="str">
        <f aca="false">IF(OR($D114="",$E114=""),"",IFERROR($D114/$E114,0))</f>
        <v/>
      </c>
      <c r="J114" s="28" t="str">
        <f aca="false">IF($I114="","",$I114*7)</f>
        <v/>
      </c>
      <c r="K114" s="29" t="str">
        <f aca="false">IF($J114="","",ROUND($J114*($G114+$H114),0))</f>
        <v/>
      </c>
      <c r="L114" s="28" t="str">
        <f aca="false">IF(OR($J114="",$J114=0,$F114=""),"",$F114/$J114)</f>
        <v/>
      </c>
      <c r="M114" s="30" t="str">
        <f aca="false">IF($K114="","",IF($J114=0,"No sales — review",IF($F114&lt;=$K114,"Order now",IF($F114&lt;=$K114*Settings!$D$12,"Approaching","OK"))))</f>
        <v/>
      </c>
      <c r="N114" s="29" t="str">
        <f aca="false">IF($K114="","",IF($F114&lt;=$K114,MAX(0,ROUND($J114*($G114+$H114+Settings!$D$10)-$F114,0)),0))</f>
        <v/>
      </c>
      <c r="O114" s="31" t="str">
        <f aca="false">IF(OR($D114="",$F114=""),"",IFERROR($D114/($D114+$F114),""))</f>
        <v/>
      </c>
      <c r="P114" s="30" t="str">
        <f aca="false">IF($O114="","",IF($O114&lt;Settings!$D$14,"Slow mover",""))</f>
        <v/>
      </c>
    </row>
    <row r="115" customFormat="false" ht="15" hidden="false" customHeight="false" outlineLevel="0" collapsed="false">
      <c r="A115" s="25"/>
      <c r="B115" s="25"/>
      <c r="C115" s="25"/>
      <c r="D115" s="25"/>
      <c r="E115" s="25"/>
      <c r="F115" s="25"/>
      <c r="G115" s="25"/>
      <c r="H115" s="26" t="n">
        <f aca="false">Settings!$D$8</f>
        <v>3</v>
      </c>
      <c r="I115" s="27" t="str">
        <f aca="false">IF(OR($D115="",$E115=""),"",IFERROR($D115/$E115,0))</f>
        <v/>
      </c>
      <c r="J115" s="28" t="str">
        <f aca="false">IF($I115="","",$I115*7)</f>
        <v/>
      </c>
      <c r="K115" s="29" t="str">
        <f aca="false">IF($J115="","",ROUND($J115*($G115+$H115),0))</f>
        <v/>
      </c>
      <c r="L115" s="28" t="str">
        <f aca="false">IF(OR($J115="",$J115=0,$F115=""),"",$F115/$J115)</f>
        <v/>
      </c>
      <c r="M115" s="30" t="str">
        <f aca="false">IF($K115="","",IF($J115=0,"No sales — review",IF($F115&lt;=$K115,"Order now",IF($F115&lt;=$K115*Settings!$D$12,"Approaching","OK"))))</f>
        <v/>
      </c>
      <c r="N115" s="29" t="str">
        <f aca="false">IF($K115="","",IF($F115&lt;=$K115,MAX(0,ROUND($J115*($G115+$H115+Settings!$D$10)-$F115,0)),0))</f>
        <v/>
      </c>
      <c r="O115" s="31" t="str">
        <f aca="false">IF(OR($D115="",$F115=""),"",IFERROR($D115/($D115+$F115),""))</f>
        <v/>
      </c>
      <c r="P115" s="30" t="str">
        <f aca="false">IF($O115="","",IF($O115&lt;Settings!$D$14,"Slow mover",""))</f>
        <v/>
      </c>
    </row>
    <row r="116" customFormat="false" ht="15" hidden="false" customHeight="false" outlineLevel="0" collapsed="false">
      <c r="A116" s="25"/>
      <c r="B116" s="25"/>
      <c r="C116" s="25"/>
      <c r="D116" s="25"/>
      <c r="E116" s="25"/>
      <c r="F116" s="25"/>
      <c r="G116" s="25"/>
      <c r="H116" s="26" t="n">
        <f aca="false">Settings!$D$8</f>
        <v>3</v>
      </c>
      <c r="I116" s="27" t="str">
        <f aca="false">IF(OR($D116="",$E116=""),"",IFERROR($D116/$E116,0))</f>
        <v/>
      </c>
      <c r="J116" s="28" t="str">
        <f aca="false">IF($I116="","",$I116*7)</f>
        <v/>
      </c>
      <c r="K116" s="29" t="str">
        <f aca="false">IF($J116="","",ROUND($J116*($G116+$H116),0))</f>
        <v/>
      </c>
      <c r="L116" s="28" t="str">
        <f aca="false">IF(OR($J116="",$J116=0,$F116=""),"",$F116/$J116)</f>
        <v/>
      </c>
      <c r="M116" s="30" t="str">
        <f aca="false">IF($K116="","",IF($J116=0,"No sales — review",IF($F116&lt;=$K116,"Order now",IF($F116&lt;=$K116*Settings!$D$12,"Approaching","OK"))))</f>
        <v/>
      </c>
      <c r="N116" s="29" t="str">
        <f aca="false">IF($K116="","",IF($F116&lt;=$K116,MAX(0,ROUND($J116*($G116+$H116+Settings!$D$10)-$F116,0)),0))</f>
        <v/>
      </c>
      <c r="O116" s="31" t="str">
        <f aca="false">IF(OR($D116="",$F116=""),"",IFERROR($D116/($D116+$F116),""))</f>
        <v/>
      </c>
      <c r="P116" s="30" t="str">
        <f aca="false">IF($O116="","",IF($O116&lt;Settings!$D$14,"Slow mover",""))</f>
        <v/>
      </c>
    </row>
    <row r="117" customFormat="false" ht="15" hidden="false" customHeight="false" outlineLevel="0" collapsed="false">
      <c r="A117" s="25"/>
      <c r="B117" s="25"/>
      <c r="C117" s="25"/>
      <c r="D117" s="25"/>
      <c r="E117" s="25"/>
      <c r="F117" s="25"/>
      <c r="G117" s="25"/>
      <c r="H117" s="26" t="n">
        <f aca="false">Settings!$D$8</f>
        <v>3</v>
      </c>
      <c r="I117" s="27" t="str">
        <f aca="false">IF(OR($D117="",$E117=""),"",IFERROR($D117/$E117,0))</f>
        <v/>
      </c>
      <c r="J117" s="28" t="str">
        <f aca="false">IF($I117="","",$I117*7)</f>
        <v/>
      </c>
      <c r="K117" s="29" t="str">
        <f aca="false">IF($J117="","",ROUND($J117*($G117+$H117),0))</f>
        <v/>
      </c>
      <c r="L117" s="28" t="str">
        <f aca="false">IF(OR($J117="",$J117=0,$F117=""),"",$F117/$J117)</f>
        <v/>
      </c>
      <c r="M117" s="30" t="str">
        <f aca="false">IF($K117="","",IF($J117=0,"No sales — review",IF($F117&lt;=$K117,"Order now",IF($F117&lt;=$K117*Settings!$D$12,"Approaching","OK"))))</f>
        <v/>
      </c>
      <c r="N117" s="29" t="str">
        <f aca="false">IF($K117="","",IF($F117&lt;=$K117,MAX(0,ROUND($J117*($G117+$H117+Settings!$D$10)-$F117,0)),0))</f>
        <v/>
      </c>
      <c r="O117" s="31" t="str">
        <f aca="false">IF(OR($D117="",$F117=""),"",IFERROR($D117/($D117+$F117),""))</f>
        <v/>
      </c>
      <c r="P117" s="30" t="str">
        <f aca="false">IF($O117="","",IF($O117&lt;Settings!$D$14,"Slow mover",""))</f>
        <v/>
      </c>
    </row>
    <row r="118" customFormat="false" ht="15" hidden="false" customHeight="false" outlineLevel="0" collapsed="false">
      <c r="A118" s="25"/>
      <c r="B118" s="25"/>
      <c r="C118" s="25"/>
      <c r="D118" s="25"/>
      <c r="E118" s="25"/>
      <c r="F118" s="25"/>
      <c r="G118" s="25"/>
      <c r="H118" s="26" t="n">
        <f aca="false">Settings!$D$8</f>
        <v>3</v>
      </c>
      <c r="I118" s="27" t="str">
        <f aca="false">IF(OR($D118="",$E118=""),"",IFERROR($D118/$E118,0))</f>
        <v/>
      </c>
      <c r="J118" s="28" t="str">
        <f aca="false">IF($I118="","",$I118*7)</f>
        <v/>
      </c>
      <c r="K118" s="29" t="str">
        <f aca="false">IF($J118="","",ROUND($J118*($G118+$H118),0))</f>
        <v/>
      </c>
      <c r="L118" s="28" t="str">
        <f aca="false">IF(OR($J118="",$J118=0,$F118=""),"",$F118/$J118)</f>
        <v/>
      </c>
      <c r="M118" s="30" t="str">
        <f aca="false">IF($K118="","",IF($J118=0,"No sales — review",IF($F118&lt;=$K118,"Order now",IF($F118&lt;=$K118*Settings!$D$12,"Approaching","OK"))))</f>
        <v/>
      </c>
      <c r="N118" s="29" t="str">
        <f aca="false">IF($K118="","",IF($F118&lt;=$K118,MAX(0,ROUND($J118*($G118+$H118+Settings!$D$10)-$F118,0)),0))</f>
        <v/>
      </c>
      <c r="O118" s="31" t="str">
        <f aca="false">IF(OR($D118="",$F118=""),"",IFERROR($D118/($D118+$F118),""))</f>
        <v/>
      </c>
      <c r="P118" s="30" t="str">
        <f aca="false">IF($O118="","",IF($O118&lt;Settings!$D$14,"Slow mover",""))</f>
        <v/>
      </c>
    </row>
    <row r="119" customFormat="false" ht="15" hidden="false" customHeight="false" outlineLevel="0" collapsed="false">
      <c r="A119" s="25"/>
      <c r="B119" s="25"/>
      <c r="C119" s="25"/>
      <c r="D119" s="25"/>
      <c r="E119" s="25"/>
      <c r="F119" s="25"/>
      <c r="G119" s="25"/>
      <c r="H119" s="26" t="n">
        <f aca="false">Settings!$D$8</f>
        <v>3</v>
      </c>
      <c r="I119" s="27" t="str">
        <f aca="false">IF(OR($D119="",$E119=""),"",IFERROR($D119/$E119,0))</f>
        <v/>
      </c>
      <c r="J119" s="28" t="str">
        <f aca="false">IF($I119="","",$I119*7)</f>
        <v/>
      </c>
      <c r="K119" s="29" t="str">
        <f aca="false">IF($J119="","",ROUND($J119*($G119+$H119),0))</f>
        <v/>
      </c>
      <c r="L119" s="28" t="str">
        <f aca="false">IF(OR($J119="",$J119=0,$F119=""),"",$F119/$J119)</f>
        <v/>
      </c>
      <c r="M119" s="30" t="str">
        <f aca="false">IF($K119="","",IF($J119=0,"No sales — review",IF($F119&lt;=$K119,"Order now",IF($F119&lt;=$K119*Settings!$D$12,"Approaching","OK"))))</f>
        <v/>
      </c>
      <c r="N119" s="29" t="str">
        <f aca="false">IF($K119="","",IF($F119&lt;=$K119,MAX(0,ROUND($J119*($G119+$H119+Settings!$D$10)-$F119,0)),0))</f>
        <v/>
      </c>
      <c r="O119" s="31" t="str">
        <f aca="false">IF(OR($D119="",$F119=""),"",IFERROR($D119/($D119+$F119),""))</f>
        <v/>
      </c>
      <c r="P119" s="30" t="str">
        <f aca="false">IF($O119="","",IF($O119&lt;Settings!$D$14,"Slow mover",""))</f>
        <v/>
      </c>
    </row>
    <row r="120" customFormat="false" ht="15" hidden="false" customHeight="false" outlineLevel="0" collapsed="false">
      <c r="A120" s="25"/>
      <c r="B120" s="25"/>
      <c r="C120" s="25"/>
      <c r="D120" s="25"/>
      <c r="E120" s="25"/>
      <c r="F120" s="25"/>
      <c r="G120" s="25"/>
      <c r="H120" s="26" t="n">
        <f aca="false">Settings!$D$8</f>
        <v>3</v>
      </c>
      <c r="I120" s="27" t="str">
        <f aca="false">IF(OR($D120="",$E120=""),"",IFERROR($D120/$E120,0))</f>
        <v/>
      </c>
      <c r="J120" s="28" t="str">
        <f aca="false">IF($I120="","",$I120*7)</f>
        <v/>
      </c>
      <c r="K120" s="29" t="str">
        <f aca="false">IF($J120="","",ROUND($J120*($G120+$H120),0))</f>
        <v/>
      </c>
      <c r="L120" s="28" t="str">
        <f aca="false">IF(OR($J120="",$J120=0,$F120=""),"",$F120/$J120)</f>
        <v/>
      </c>
      <c r="M120" s="30" t="str">
        <f aca="false">IF($K120="","",IF($J120=0,"No sales — review",IF($F120&lt;=$K120,"Order now",IF($F120&lt;=$K120*Settings!$D$12,"Approaching","OK"))))</f>
        <v/>
      </c>
      <c r="N120" s="29" t="str">
        <f aca="false">IF($K120="","",IF($F120&lt;=$K120,MAX(0,ROUND($J120*($G120+$H120+Settings!$D$10)-$F120,0)),0))</f>
        <v/>
      </c>
      <c r="O120" s="31" t="str">
        <f aca="false">IF(OR($D120="",$F120=""),"",IFERROR($D120/($D120+$F120),""))</f>
        <v/>
      </c>
      <c r="P120" s="30" t="str">
        <f aca="false">IF($O120="","",IF($O120&lt;Settings!$D$14,"Slow mover",""))</f>
        <v/>
      </c>
    </row>
    <row r="121" customFormat="false" ht="15" hidden="false" customHeight="false" outlineLevel="0" collapsed="false">
      <c r="A121" s="25"/>
      <c r="B121" s="25"/>
      <c r="C121" s="25"/>
      <c r="D121" s="25"/>
      <c r="E121" s="25"/>
      <c r="F121" s="25"/>
      <c r="G121" s="25"/>
      <c r="H121" s="26" t="n">
        <f aca="false">Settings!$D$8</f>
        <v>3</v>
      </c>
      <c r="I121" s="27" t="str">
        <f aca="false">IF(OR($D121="",$E121=""),"",IFERROR($D121/$E121,0))</f>
        <v/>
      </c>
      <c r="J121" s="28" t="str">
        <f aca="false">IF($I121="","",$I121*7)</f>
        <v/>
      </c>
      <c r="K121" s="29" t="str">
        <f aca="false">IF($J121="","",ROUND($J121*($G121+$H121),0))</f>
        <v/>
      </c>
      <c r="L121" s="28" t="str">
        <f aca="false">IF(OR($J121="",$J121=0,$F121=""),"",$F121/$J121)</f>
        <v/>
      </c>
      <c r="M121" s="30" t="str">
        <f aca="false">IF($K121="","",IF($J121=0,"No sales — review",IF($F121&lt;=$K121,"Order now",IF($F121&lt;=$K121*Settings!$D$12,"Approaching","OK"))))</f>
        <v/>
      </c>
      <c r="N121" s="29" t="str">
        <f aca="false">IF($K121="","",IF($F121&lt;=$K121,MAX(0,ROUND($J121*($G121+$H121+Settings!$D$10)-$F121,0)),0))</f>
        <v/>
      </c>
      <c r="O121" s="31" t="str">
        <f aca="false">IF(OR($D121="",$F121=""),"",IFERROR($D121/($D121+$F121),""))</f>
        <v/>
      </c>
      <c r="P121" s="30" t="str">
        <f aca="false">IF($O121="","",IF($O121&lt;Settings!$D$14,"Slow mover",""))</f>
        <v/>
      </c>
    </row>
    <row r="122" customFormat="false" ht="15" hidden="false" customHeight="false" outlineLevel="0" collapsed="false">
      <c r="A122" s="25"/>
      <c r="B122" s="25"/>
      <c r="C122" s="25"/>
      <c r="D122" s="25"/>
      <c r="E122" s="25"/>
      <c r="F122" s="25"/>
      <c r="G122" s="25"/>
      <c r="H122" s="26" t="n">
        <f aca="false">Settings!$D$8</f>
        <v>3</v>
      </c>
      <c r="I122" s="27" t="str">
        <f aca="false">IF(OR($D122="",$E122=""),"",IFERROR($D122/$E122,0))</f>
        <v/>
      </c>
      <c r="J122" s="28" t="str">
        <f aca="false">IF($I122="","",$I122*7)</f>
        <v/>
      </c>
      <c r="K122" s="29" t="str">
        <f aca="false">IF($J122="","",ROUND($J122*($G122+$H122),0))</f>
        <v/>
      </c>
      <c r="L122" s="28" t="str">
        <f aca="false">IF(OR($J122="",$J122=0,$F122=""),"",$F122/$J122)</f>
        <v/>
      </c>
      <c r="M122" s="30" t="str">
        <f aca="false">IF($K122="","",IF($J122=0,"No sales — review",IF($F122&lt;=$K122,"Order now",IF($F122&lt;=$K122*Settings!$D$12,"Approaching","OK"))))</f>
        <v/>
      </c>
      <c r="N122" s="29" t="str">
        <f aca="false">IF($K122="","",IF($F122&lt;=$K122,MAX(0,ROUND($J122*($G122+$H122+Settings!$D$10)-$F122,0)),0))</f>
        <v/>
      </c>
      <c r="O122" s="31" t="str">
        <f aca="false">IF(OR($D122="",$F122=""),"",IFERROR($D122/($D122+$F122),""))</f>
        <v/>
      </c>
      <c r="P122" s="30" t="str">
        <f aca="false">IF($O122="","",IF($O122&lt;Settings!$D$14,"Slow mover",""))</f>
        <v/>
      </c>
    </row>
    <row r="123" customFormat="false" ht="15" hidden="false" customHeight="false" outlineLevel="0" collapsed="false">
      <c r="A123" s="25"/>
      <c r="B123" s="25"/>
      <c r="C123" s="25"/>
      <c r="D123" s="25"/>
      <c r="E123" s="25"/>
      <c r="F123" s="25"/>
      <c r="G123" s="25"/>
      <c r="H123" s="26" t="n">
        <f aca="false">Settings!$D$8</f>
        <v>3</v>
      </c>
      <c r="I123" s="27" t="str">
        <f aca="false">IF(OR($D123="",$E123=""),"",IFERROR($D123/$E123,0))</f>
        <v/>
      </c>
      <c r="J123" s="28" t="str">
        <f aca="false">IF($I123="","",$I123*7)</f>
        <v/>
      </c>
      <c r="K123" s="29" t="str">
        <f aca="false">IF($J123="","",ROUND($J123*($G123+$H123),0))</f>
        <v/>
      </c>
      <c r="L123" s="28" t="str">
        <f aca="false">IF(OR($J123="",$J123=0,$F123=""),"",$F123/$J123)</f>
        <v/>
      </c>
      <c r="M123" s="30" t="str">
        <f aca="false">IF($K123="","",IF($J123=0,"No sales — review",IF($F123&lt;=$K123,"Order now",IF($F123&lt;=$K123*Settings!$D$12,"Approaching","OK"))))</f>
        <v/>
      </c>
      <c r="N123" s="29" t="str">
        <f aca="false">IF($K123="","",IF($F123&lt;=$K123,MAX(0,ROUND($J123*($G123+$H123+Settings!$D$10)-$F123,0)),0))</f>
        <v/>
      </c>
      <c r="O123" s="31" t="str">
        <f aca="false">IF(OR($D123="",$F123=""),"",IFERROR($D123/($D123+$F123),""))</f>
        <v/>
      </c>
      <c r="P123" s="30" t="str">
        <f aca="false">IF($O123="","",IF($O123&lt;Settings!$D$14,"Slow mover",""))</f>
        <v/>
      </c>
    </row>
    <row r="124" customFormat="false" ht="15" hidden="false" customHeight="false" outlineLevel="0" collapsed="false">
      <c r="A124" s="25"/>
      <c r="B124" s="25"/>
      <c r="C124" s="25"/>
      <c r="D124" s="25"/>
      <c r="E124" s="25"/>
      <c r="F124" s="25"/>
      <c r="G124" s="25"/>
      <c r="H124" s="26" t="n">
        <f aca="false">Settings!$D$8</f>
        <v>3</v>
      </c>
      <c r="I124" s="27" t="str">
        <f aca="false">IF(OR($D124="",$E124=""),"",IFERROR($D124/$E124,0))</f>
        <v/>
      </c>
      <c r="J124" s="28" t="str">
        <f aca="false">IF($I124="","",$I124*7)</f>
        <v/>
      </c>
      <c r="K124" s="29" t="str">
        <f aca="false">IF($J124="","",ROUND($J124*($G124+$H124),0))</f>
        <v/>
      </c>
      <c r="L124" s="28" t="str">
        <f aca="false">IF(OR($J124="",$J124=0,$F124=""),"",$F124/$J124)</f>
        <v/>
      </c>
      <c r="M124" s="30" t="str">
        <f aca="false">IF($K124="","",IF($J124=0,"No sales — review",IF($F124&lt;=$K124,"Order now",IF($F124&lt;=$K124*Settings!$D$12,"Approaching","OK"))))</f>
        <v/>
      </c>
      <c r="N124" s="29" t="str">
        <f aca="false">IF($K124="","",IF($F124&lt;=$K124,MAX(0,ROUND($J124*($G124+$H124+Settings!$D$10)-$F124,0)),0))</f>
        <v/>
      </c>
      <c r="O124" s="31" t="str">
        <f aca="false">IF(OR($D124="",$F124=""),"",IFERROR($D124/($D124+$F124),""))</f>
        <v/>
      </c>
      <c r="P124" s="30" t="str">
        <f aca="false">IF($O124="","",IF($O124&lt;Settings!$D$14,"Slow mover",""))</f>
        <v/>
      </c>
    </row>
    <row r="125" customFormat="false" ht="15" hidden="false" customHeight="false" outlineLevel="0" collapsed="false">
      <c r="A125" s="25"/>
      <c r="B125" s="25"/>
      <c r="C125" s="25"/>
      <c r="D125" s="25"/>
      <c r="E125" s="25"/>
      <c r="F125" s="25"/>
      <c r="G125" s="25"/>
      <c r="H125" s="26" t="n">
        <f aca="false">Settings!$D$8</f>
        <v>3</v>
      </c>
      <c r="I125" s="27" t="str">
        <f aca="false">IF(OR($D125="",$E125=""),"",IFERROR($D125/$E125,0))</f>
        <v/>
      </c>
      <c r="J125" s="28" t="str">
        <f aca="false">IF($I125="","",$I125*7)</f>
        <v/>
      </c>
      <c r="K125" s="29" t="str">
        <f aca="false">IF($J125="","",ROUND($J125*($G125+$H125),0))</f>
        <v/>
      </c>
      <c r="L125" s="28" t="str">
        <f aca="false">IF(OR($J125="",$J125=0,$F125=""),"",$F125/$J125)</f>
        <v/>
      </c>
      <c r="M125" s="30" t="str">
        <f aca="false">IF($K125="","",IF($J125=0,"No sales — review",IF($F125&lt;=$K125,"Order now",IF($F125&lt;=$K125*Settings!$D$12,"Approaching","OK"))))</f>
        <v/>
      </c>
      <c r="N125" s="29" t="str">
        <f aca="false">IF($K125="","",IF($F125&lt;=$K125,MAX(0,ROUND($J125*($G125+$H125+Settings!$D$10)-$F125,0)),0))</f>
        <v/>
      </c>
      <c r="O125" s="31" t="str">
        <f aca="false">IF(OR($D125="",$F125=""),"",IFERROR($D125/($D125+$F125),""))</f>
        <v/>
      </c>
      <c r="P125" s="30" t="str">
        <f aca="false">IF($O125="","",IF($O125&lt;Settings!$D$14,"Slow mover",""))</f>
        <v/>
      </c>
    </row>
    <row r="126" customFormat="false" ht="15" hidden="false" customHeight="false" outlineLevel="0" collapsed="false">
      <c r="A126" s="25"/>
      <c r="B126" s="25"/>
      <c r="C126" s="25"/>
      <c r="D126" s="25"/>
      <c r="E126" s="25"/>
      <c r="F126" s="25"/>
      <c r="G126" s="25"/>
      <c r="H126" s="26" t="n">
        <f aca="false">Settings!$D$8</f>
        <v>3</v>
      </c>
      <c r="I126" s="27" t="str">
        <f aca="false">IF(OR($D126="",$E126=""),"",IFERROR($D126/$E126,0))</f>
        <v/>
      </c>
      <c r="J126" s="28" t="str">
        <f aca="false">IF($I126="","",$I126*7)</f>
        <v/>
      </c>
      <c r="K126" s="29" t="str">
        <f aca="false">IF($J126="","",ROUND($J126*($G126+$H126),0))</f>
        <v/>
      </c>
      <c r="L126" s="28" t="str">
        <f aca="false">IF(OR($J126="",$J126=0,$F126=""),"",$F126/$J126)</f>
        <v/>
      </c>
      <c r="M126" s="30" t="str">
        <f aca="false">IF($K126="","",IF($J126=0,"No sales — review",IF($F126&lt;=$K126,"Order now",IF($F126&lt;=$K126*Settings!$D$12,"Approaching","OK"))))</f>
        <v/>
      </c>
      <c r="N126" s="29" t="str">
        <f aca="false">IF($K126="","",IF($F126&lt;=$K126,MAX(0,ROUND($J126*($G126+$H126+Settings!$D$10)-$F126,0)),0))</f>
        <v/>
      </c>
      <c r="O126" s="31" t="str">
        <f aca="false">IF(OR($D126="",$F126=""),"",IFERROR($D126/($D126+$F126),""))</f>
        <v/>
      </c>
      <c r="P126" s="30" t="str">
        <f aca="false">IF($O126="","",IF($O126&lt;Settings!$D$14,"Slow mover",""))</f>
        <v/>
      </c>
    </row>
    <row r="127" customFormat="false" ht="15" hidden="false" customHeight="false" outlineLevel="0" collapsed="false">
      <c r="A127" s="25"/>
      <c r="B127" s="25"/>
      <c r="C127" s="25"/>
      <c r="D127" s="25"/>
      <c r="E127" s="25"/>
      <c r="F127" s="25"/>
      <c r="G127" s="25"/>
      <c r="H127" s="26" t="n">
        <f aca="false">Settings!$D$8</f>
        <v>3</v>
      </c>
      <c r="I127" s="27" t="str">
        <f aca="false">IF(OR($D127="",$E127=""),"",IFERROR($D127/$E127,0))</f>
        <v/>
      </c>
      <c r="J127" s="28" t="str">
        <f aca="false">IF($I127="","",$I127*7)</f>
        <v/>
      </c>
      <c r="K127" s="29" t="str">
        <f aca="false">IF($J127="","",ROUND($J127*($G127+$H127),0))</f>
        <v/>
      </c>
      <c r="L127" s="28" t="str">
        <f aca="false">IF(OR($J127="",$J127=0,$F127=""),"",$F127/$J127)</f>
        <v/>
      </c>
      <c r="M127" s="30" t="str">
        <f aca="false">IF($K127="","",IF($J127=0,"No sales — review",IF($F127&lt;=$K127,"Order now",IF($F127&lt;=$K127*Settings!$D$12,"Approaching","OK"))))</f>
        <v/>
      </c>
      <c r="N127" s="29" t="str">
        <f aca="false">IF($K127="","",IF($F127&lt;=$K127,MAX(0,ROUND($J127*($G127+$H127+Settings!$D$10)-$F127,0)),0))</f>
        <v/>
      </c>
      <c r="O127" s="31" t="str">
        <f aca="false">IF(OR($D127="",$F127=""),"",IFERROR($D127/($D127+$F127),""))</f>
        <v/>
      </c>
      <c r="P127" s="30" t="str">
        <f aca="false">IF($O127="","",IF($O127&lt;Settings!$D$14,"Slow mover",""))</f>
        <v/>
      </c>
    </row>
    <row r="128" customFormat="false" ht="15" hidden="false" customHeight="false" outlineLevel="0" collapsed="false">
      <c r="A128" s="25"/>
      <c r="B128" s="25"/>
      <c r="C128" s="25"/>
      <c r="D128" s="25"/>
      <c r="E128" s="25"/>
      <c r="F128" s="25"/>
      <c r="G128" s="25"/>
      <c r="H128" s="26" t="n">
        <f aca="false">Settings!$D$8</f>
        <v>3</v>
      </c>
      <c r="I128" s="27" t="str">
        <f aca="false">IF(OR($D128="",$E128=""),"",IFERROR($D128/$E128,0))</f>
        <v/>
      </c>
      <c r="J128" s="28" t="str">
        <f aca="false">IF($I128="","",$I128*7)</f>
        <v/>
      </c>
      <c r="K128" s="29" t="str">
        <f aca="false">IF($J128="","",ROUND($J128*($G128+$H128),0))</f>
        <v/>
      </c>
      <c r="L128" s="28" t="str">
        <f aca="false">IF(OR($J128="",$J128=0,$F128=""),"",$F128/$J128)</f>
        <v/>
      </c>
      <c r="M128" s="30" t="str">
        <f aca="false">IF($K128="","",IF($J128=0,"No sales — review",IF($F128&lt;=$K128,"Order now",IF($F128&lt;=$K128*Settings!$D$12,"Approaching","OK"))))</f>
        <v/>
      </c>
      <c r="N128" s="29" t="str">
        <f aca="false">IF($K128="","",IF($F128&lt;=$K128,MAX(0,ROUND($J128*($G128+$H128+Settings!$D$10)-$F128,0)),0))</f>
        <v/>
      </c>
      <c r="O128" s="31" t="str">
        <f aca="false">IF(OR($D128="",$F128=""),"",IFERROR($D128/($D128+$F128),""))</f>
        <v/>
      </c>
      <c r="P128" s="30" t="str">
        <f aca="false">IF($O128="","",IF($O128&lt;Settings!$D$14,"Slow mover",""))</f>
        <v/>
      </c>
    </row>
    <row r="129" customFormat="false" ht="15" hidden="false" customHeight="false" outlineLevel="0" collapsed="false">
      <c r="A129" s="25"/>
      <c r="B129" s="25"/>
      <c r="C129" s="25"/>
      <c r="D129" s="25"/>
      <c r="E129" s="25"/>
      <c r="F129" s="25"/>
      <c r="G129" s="25"/>
      <c r="H129" s="26" t="n">
        <f aca="false">Settings!$D$8</f>
        <v>3</v>
      </c>
      <c r="I129" s="27" t="str">
        <f aca="false">IF(OR($D129="",$E129=""),"",IFERROR($D129/$E129,0))</f>
        <v/>
      </c>
      <c r="J129" s="28" t="str">
        <f aca="false">IF($I129="","",$I129*7)</f>
        <v/>
      </c>
      <c r="K129" s="29" t="str">
        <f aca="false">IF($J129="","",ROUND($J129*($G129+$H129),0))</f>
        <v/>
      </c>
      <c r="L129" s="28" t="str">
        <f aca="false">IF(OR($J129="",$J129=0,$F129=""),"",$F129/$J129)</f>
        <v/>
      </c>
      <c r="M129" s="30" t="str">
        <f aca="false">IF($K129="","",IF($J129=0,"No sales — review",IF($F129&lt;=$K129,"Order now",IF($F129&lt;=$K129*Settings!$D$12,"Approaching","OK"))))</f>
        <v/>
      </c>
      <c r="N129" s="29" t="str">
        <f aca="false">IF($K129="","",IF($F129&lt;=$K129,MAX(0,ROUND($J129*($G129+$H129+Settings!$D$10)-$F129,0)),0))</f>
        <v/>
      </c>
      <c r="O129" s="31" t="str">
        <f aca="false">IF(OR($D129="",$F129=""),"",IFERROR($D129/($D129+$F129),""))</f>
        <v/>
      </c>
      <c r="P129" s="30" t="str">
        <f aca="false">IF($O129="","",IF($O129&lt;Settings!$D$14,"Slow mover",""))</f>
        <v/>
      </c>
    </row>
    <row r="130" customFormat="false" ht="15" hidden="false" customHeight="false" outlineLevel="0" collapsed="false">
      <c r="A130" s="25"/>
      <c r="B130" s="25"/>
      <c r="C130" s="25"/>
      <c r="D130" s="25"/>
      <c r="E130" s="25"/>
      <c r="F130" s="25"/>
      <c r="G130" s="25"/>
      <c r="H130" s="26" t="n">
        <f aca="false">Settings!$D$8</f>
        <v>3</v>
      </c>
      <c r="I130" s="27" t="str">
        <f aca="false">IF(OR($D130="",$E130=""),"",IFERROR($D130/$E130,0))</f>
        <v/>
      </c>
      <c r="J130" s="28" t="str">
        <f aca="false">IF($I130="","",$I130*7)</f>
        <v/>
      </c>
      <c r="K130" s="29" t="str">
        <f aca="false">IF($J130="","",ROUND($J130*($G130+$H130),0))</f>
        <v/>
      </c>
      <c r="L130" s="28" t="str">
        <f aca="false">IF(OR($J130="",$J130=0,$F130=""),"",$F130/$J130)</f>
        <v/>
      </c>
      <c r="M130" s="30" t="str">
        <f aca="false">IF($K130="","",IF($J130=0,"No sales — review",IF($F130&lt;=$K130,"Order now",IF($F130&lt;=$K130*Settings!$D$12,"Approaching","OK"))))</f>
        <v/>
      </c>
      <c r="N130" s="29" t="str">
        <f aca="false">IF($K130="","",IF($F130&lt;=$K130,MAX(0,ROUND($J130*($G130+$H130+Settings!$D$10)-$F130,0)),0))</f>
        <v/>
      </c>
      <c r="O130" s="31" t="str">
        <f aca="false">IF(OR($D130="",$F130=""),"",IFERROR($D130/($D130+$F130),""))</f>
        <v/>
      </c>
      <c r="P130" s="30" t="str">
        <f aca="false">IF($O130="","",IF($O130&lt;Settings!$D$14,"Slow mover",""))</f>
        <v/>
      </c>
    </row>
    <row r="131" customFormat="false" ht="15" hidden="false" customHeight="false" outlineLevel="0" collapsed="false">
      <c r="A131" s="25"/>
      <c r="B131" s="25"/>
      <c r="C131" s="25"/>
      <c r="D131" s="25"/>
      <c r="E131" s="25"/>
      <c r="F131" s="25"/>
      <c r="G131" s="25"/>
      <c r="H131" s="26" t="n">
        <f aca="false">Settings!$D$8</f>
        <v>3</v>
      </c>
      <c r="I131" s="27" t="str">
        <f aca="false">IF(OR($D131="",$E131=""),"",IFERROR($D131/$E131,0))</f>
        <v/>
      </c>
      <c r="J131" s="28" t="str">
        <f aca="false">IF($I131="","",$I131*7)</f>
        <v/>
      </c>
      <c r="K131" s="29" t="str">
        <f aca="false">IF($J131="","",ROUND($J131*($G131+$H131),0))</f>
        <v/>
      </c>
      <c r="L131" s="28" t="str">
        <f aca="false">IF(OR($J131="",$J131=0,$F131=""),"",$F131/$J131)</f>
        <v/>
      </c>
      <c r="M131" s="30" t="str">
        <f aca="false">IF($K131="","",IF($J131=0,"No sales — review",IF($F131&lt;=$K131,"Order now",IF($F131&lt;=$K131*Settings!$D$12,"Approaching","OK"))))</f>
        <v/>
      </c>
      <c r="N131" s="29" t="str">
        <f aca="false">IF($K131="","",IF($F131&lt;=$K131,MAX(0,ROUND($J131*($G131+$H131+Settings!$D$10)-$F131,0)),0))</f>
        <v/>
      </c>
      <c r="O131" s="31" t="str">
        <f aca="false">IF(OR($D131="",$F131=""),"",IFERROR($D131/($D131+$F131),""))</f>
        <v/>
      </c>
      <c r="P131" s="30" t="str">
        <f aca="false">IF($O131="","",IF($O131&lt;Settings!$D$14,"Slow mover",""))</f>
        <v/>
      </c>
    </row>
    <row r="132" customFormat="false" ht="15" hidden="false" customHeight="false" outlineLevel="0" collapsed="false">
      <c r="A132" s="25"/>
      <c r="B132" s="25"/>
      <c r="C132" s="25"/>
      <c r="D132" s="25"/>
      <c r="E132" s="25"/>
      <c r="F132" s="25"/>
      <c r="G132" s="25"/>
      <c r="H132" s="26" t="n">
        <f aca="false">Settings!$D$8</f>
        <v>3</v>
      </c>
      <c r="I132" s="27" t="str">
        <f aca="false">IF(OR($D132="",$E132=""),"",IFERROR($D132/$E132,0))</f>
        <v/>
      </c>
      <c r="J132" s="28" t="str">
        <f aca="false">IF($I132="","",$I132*7)</f>
        <v/>
      </c>
      <c r="K132" s="29" t="str">
        <f aca="false">IF($J132="","",ROUND($J132*($G132+$H132),0))</f>
        <v/>
      </c>
      <c r="L132" s="28" t="str">
        <f aca="false">IF(OR($J132="",$J132=0,$F132=""),"",$F132/$J132)</f>
        <v/>
      </c>
      <c r="M132" s="30" t="str">
        <f aca="false">IF($K132="","",IF($J132=0,"No sales — review",IF($F132&lt;=$K132,"Order now",IF($F132&lt;=$K132*Settings!$D$12,"Approaching","OK"))))</f>
        <v/>
      </c>
      <c r="N132" s="29" t="str">
        <f aca="false">IF($K132="","",IF($F132&lt;=$K132,MAX(0,ROUND($J132*($G132+$H132+Settings!$D$10)-$F132,0)),0))</f>
        <v/>
      </c>
      <c r="O132" s="31" t="str">
        <f aca="false">IF(OR($D132="",$F132=""),"",IFERROR($D132/($D132+$F132),""))</f>
        <v/>
      </c>
      <c r="P132" s="30" t="str">
        <f aca="false">IF($O132="","",IF($O132&lt;Settings!$D$14,"Slow mover",""))</f>
        <v/>
      </c>
    </row>
    <row r="133" customFormat="false" ht="15" hidden="false" customHeight="false" outlineLevel="0" collapsed="false">
      <c r="A133" s="25"/>
      <c r="B133" s="25"/>
      <c r="C133" s="25"/>
      <c r="D133" s="25"/>
      <c r="E133" s="25"/>
      <c r="F133" s="25"/>
      <c r="G133" s="25"/>
      <c r="H133" s="26" t="n">
        <f aca="false">Settings!$D$8</f>
        <v>3</v>
      </c>
      <c r="I133" s="27" t="str">
        <f aca="false">IF(OR($D133="",$E133=""),"",IFERROR($D133/$E133,0))</f>
        <v/>
      </c>
      <c r="J133" s="28" t="str">
        <f aca="false">IF($I133="","",$I133*7)</f>
        <v/>
      </c>
      <c r="K133" s="29" t="str">
        <f aca="false">IF($J133="","",ROUND($J133*($G133+$H133),0))</f>
        <v/>
      </c>
      <c r="L133" s="28" t="str">
        <f aca="false">IF(OR($J133="",$J133=0,$F133=""),"",$F133/$J133)</f>
        <v/>
      </c>
      <c r="M133" s="30" t="str">
        <f aca="false">IF($K133="","",IF($J133=0,"No sales — review",IF($F133&lt;=$K133,"Order now",IF($F133&lt;=$K133*Settings!$D$12,"Approaching","OK"))))</f>
        <v/>
      </c>
      <c r="N133" s="29" t="str">
        <f aca="false">IF($K133="","",IF($F133&lt;=$K133,MAX(0,ROUND($J133*($G133+$H133+Settings!$D$10)-$F133,0)),0))</f>
        <v/>
      </c>
      <c r="O133" s="31" t="str">
        <f aca="false">IF(OR($D133="",$F133=""),"",IFERROR($D133/($D133+$F133),""))</f>
        <v/>
      </c>
      <c r="P133" s="30" t="str">
        <f aca="false">IF($O133="","",IF($O133&lt;Settings!$D$14,"Slow mover",""))</f>
        <v/>
      </c>
    </row>
    <row r="134" customFormat="false" ht="15" hidden="false" customHeight="false" outlineLevel="0" collapsed="false">
      <c r="A134" s="25"/>
      <c r="B134" s="25"/>
      <c r="C134" s="25"/>
      <c r="D134" s="25"/>
      <c r="E134" s="25"/>
      <c r="F134" s="25"/>
      <c r="G134" s="25"/>
      <c r="H134" s="26" t="n">
        <f aca="false">Settings!$D$8</f>
        <v>3</v>
      </c>
      <c r="I134" s="27" t="str">
        <f aca="false">IF(OR($D134="",$E134=""),"",IFERROR($D134/$E134,0))</f>
        <v/>
      </c>
      <c r="J134" s="28" t="str">
        <f aca="false">IF($I134="","",$I134*7)</f>
        <v/>
      </c>
      <c r="K134" s="29" t="str">
        <f aca="false">IF($J134="","",ROUND($J134*($G134+$H134),0))</f>
        <v/>
      </c>
      <c r="L134" s="28" t="str">
        <f aca="false">IF(OR($J134="",$J134=0,$F134=""),"",$F134/$J134)</f>
        <v/>
      </c>
      <c r="M134" s="30" t="str">
        <f aca="false">IF($K134="","",IF($J134=0,"No sales — review",IF($F134&lt;=$K134,"Order now",IF($F134&lt;=$K134*Settings!$D$12,"Approaching","OK"))))</f>
        <v/>
      </c>
      <c r="N134" s="29" t="str">
        <f aca="false">IF($K134="","",IF($F134&lt;=$K134,MAX(0,ROUND($J134*($G134+$H134+Settings!$D$10)-$F134,0)),0))</f>
        <v/>
      </c>
      <c r="O134" s="31" t="str">
        <f aca="false">IF(OR($D134="",$F134=""),"",IFERROR($D134/($D134+$F134),""))</f>
        <v/>
      </c>
      <c r="P134" s="30" t="str">
        <f aca="false">IF($O134="","",IF($O134&lt;Settings!$D$14,"Slow mover",""))</f>
        <v/>
      </c>
    </row>
    <row r="135" customFormat="false" ht="15" hidden="false" customHeight="false" outlineLevel="0" collapsed="false">
      <c r="A135" s="25"/>
      <c r="B135" s="25"/>
      <c r="C135" s="25"/>
      <c r="D135" s="25"/>
      <c r="E135" s="25"/>
      <c r="F135" s="25"/>
      <c r="G135" s="25"/>
      <c r="H135" s="26" t="n">
        <f aca="false">Settings!$D$8</f>
        <v>3</v>
      </c>
      <c r="I135" s="27" t="str">
        <f aca="false">IF(OR($D135="",$E135=""),"",IFERROR($D135/$E135,0))</f>
        <v/>
      </c>
      <c r="J135" s="28" t="str">
        <f aca="false">IF($I135="","",$I135*7)</f>
        <v/>
      </c>
      <c r="K135" s="29" t="str">
        <f aca="false">IF($J135="","",ROUND($J135*($G135+$H135),0))</f>
        <v/>
      </c>
      <c r="L135" s="28" t="str">
        <f aca="false">IF(OR($J135="",$J135=0,$F135=""),"",$F135/$J135)</f>
        <v/>
      </c>
      <c r="M135" s="30" t="str">
        <f aca="false">IF($K135="","",IF($J135=0,"No sales — review",IF($F135&lt;=$K135,"Order now",IF($F135&lt;=$K135*Settings!$D$12,"Approaching","OK"))))</f>
        <v/>
      </c>
      <c r="N135" s="29" t="str">
        <f aca="false">IF($K135="","",IF($F135&lt;=$K135,MAX(0,ROUND($J135*($G135+$H135+Settings!$D$10)-$F135,0)),0))</f>
        <v/>
      </c>
      <c r="O135" s="31" t="str">
        <f aca="false">IF(OR($D135="",$F135=""),"",IFERROR($D135/($D135+$F135),""))</f>
        <v/>
      </c>
      <c r="P135" s="30" t="str">
        <f aca="false">IF($O135="","",IF($O135&lt;Settings!$D$14,"Slow mover",""))</f>
        <v/>
      </c>
    </row>
    <row r="136" customFormat="false" ht="15" hidden="false" customHeight="false" outlineLevel="0" collapsed="false">
      <c r="A136" s="25"/>
      <c r="B136" s="25"/>
      <c r="C136" s="25"/>
      <c r="D136" s="25"/>
      <c r="E136" s="25"/>
      <c r="F136" s="25"/>
      <c r="G136" s="25"/>
      <c r="H136" s="26" t="n">
        <f aca="false">Settings!$D$8</f>
        <v>3</v>
      </c>
      <c r="I136" s="27" t="str">
        <f aca="false">IF(OR($D136="",$E136=""),"",IFERROR($D136/$E136,0))</f>
        <v/>
      </c>
      <c r="J136" s="28" t="str">
        <f aca="false">IF($I136="","",$I136*7)</f>
        <v/>
      </c>
      <c r="K136" s="29" t="str">
        <f aca="false">IF($J136="","",ROUND($J136*($G136+$H136),0))</f>
        <v/>
      </c>
      <c r="L136" s="28" t="str">
        <f aca="false">IF(OR($J136="",$J136=0,$F136=""),"",$F136/$J136)</f>
        <v/>
      </c>
      <c r="M136" s="30" t="str">
        <f aca="false">IF($K136="","",IF($J136=0,"No sales — review",IF($F136&lt;=$K136,"Order now",IF($F136&lt;=$K136*Settings!$D$12,"Approaching","OK"))))</f>
        <v/>
      </c>
      <c r="N136" s="29" t="str">
        <f aca="false">IF($K136="","",IF($F136&lt;=$K136,MAX(0,ROUND($J136*($G136+$H136+Settings!$D$10)-$F136,0)),0))</f>
        <v/>
      </c>
      <c r="O136" s="31" t="str">
        <f aca="false">IF(OR($D136="",$F136=""),"",IFERROR($D136/($D136+$F136),""))</f>
        <v/>
      </c>
      <c r="P136" s="30" t="str">
        <f aca="false">IF($O136="","",IF($O136&lt;Settings!$D$14,"Slow mover",""))</f>
        <v/>
      </c>
    </row>
    <row r="137" customFormat="false" ht="15" hidden="false" customHeight="false" outlineLevel="0" collapsed="false">
      <c r="A137" s="25"/>
      <c r="B137" s="25"/>
      <c r="C137" s="25"/>
      <c r="D137" s="25"/>
      <c r="E137" s="25"/>
      <c r="F137" s="25"/>
      <c r="G137" s="25"/>
      <c r="H137" s="26" t="n">
        <f aca="false">Settings!$D$8</f>
        <v>3</v>
      </c>
      <c r="I137" s="27" t="str">
        <f aca="false">IF(OR($D137="",$E137=""),"",IFERROR($D137/$E137,0))</f>
        <v/>
      </c>
      <c r="J137" s="28" t="str">
        <f aca="false">IF($I137="","",$I137*7)</f>
        <v/>
      </c>
      <c r="K137" s="29" t="str">
        <f aca="false">IF($J137="","",ROUND($J137*($G137+$H137),0))</f>
        <v/>
      </c>
      <c r="L137" s="28" t="str">
        <f aca="false">IF(OR($J137="",$J137=0,$F137=""),"",$F137/$J137)</f>
        <v/>
      </c>
      <c r="M137" s="30" t="str">
        <f aca="false">IF($K137="","",IF($J137=0,"No sales — review",IF($F137&lt;=$K137,"Order now",IF($F137&lt;=$K137*Settings!$D$12,"Approaching","OK"))))</f>
        <v/>
      </c>
      <c r="N137" s="29" t="str">
        <f aca="false">IF($K137="","",IF($F137&lt;=$K137,MAX(0,ROUND($J137*($G137+$H137+Settings!$D$10)-$F137,0)),0))</f>
        <v/>
      </c>
      <c r="O137" s="31" t="str">
        <f aca="false">IF(OR($D137="",$F137=""),"",IFERROR($D137/($D137+$F137),""))</f>
        <v/>
      </c>
      <c r="P137" s="30" t="str">
        <f aca="false">IF($O137="","",IF($O137&lt;Settings!$D$14,"Slow mover",""))</f>
        <v/>
      </c>
    </row>
    <row r="138" customFormat="false" ht="15" hidden="false" customHeight="false" outlineLevel="0" collapsed="false">
      <c r="A138" s="25"/>
      <c r="B138" s="25"/>
      <c r="C138" s="25"/>
      <c r="D138" s="25"/>
      <c r="E138" s="25"/>
      <c r="F138" s="25"/>
      <c r="G138" s="25"/>
      <c r="H138" s="26" t="n">
        <f aca="false">Settings!$D$8</f>
        <v>3</v>
      </c>
      <c r="I138" s="27" t="str">
        <f aca="false">IF(OR($D138="",$E138=""),"",IFERROR($D138/$E138,0))</f>
        <v/>
      </c>
      <c r="J138" s="28" t="str">
        <f aca="false">IF($I138="","",$I138*7)</f>
        <v/>
      </c>
      <c r="K138" s="29" t="str">
        <f aca="false">IF($J138="","",ROUND($J138*($G138+$H138),0))</f>
        <v/>
      </c>
      <c r="L138" s="28" t="str">
        <f aca="false">IF(OR($J138="",$J138=0,$F138=""),"",$F138/$J138)</f>
        <v/>
      </c>
      <c r="M138" s="30" t="str">
        <f aca="false">IF($K138="","",IF($J138=0,"No sales — review",IF($F138&lt;=$K138,"Order now",IF($F138&lt;=$K138*Settings!$D$12,"Approaching","OK"))))</f>
        <v/>
      </c>
      <c r="N138" s="29" t="str">
        <f aca="false">IF($K138="","",IF($F138&lt;=$K138,MAX(0,ROUND($J138*($G138+$H138+Settings!$D$10)-$F138,0)),0))</f>
        <v/>
      </c>
      <c r="O138" s="31" t="str">
        <f aca="false">IF(OR($D138="",$F138=""),"",IFERROR($D138/($D138+$F138),""))</f>
        <v/>
      </c>
      <c r="P138" s="30" t="str">
        <f aca="false">IF($O138="","",IF($O138&lt;Settings!$D$14,"Slow mover",""))</f>
        <v/>
      </c>
    </row>
    <row r="139" customFormat="false" ht="15" hidden="false" customHeight="false" outlineLevel="0" collapsed="false">
      <c r="A139" s="25"/>
      <c r="B139" s="25"/>
      <c r="C139" s="25"/>
      <c r="D139" s="25"/>
      <c r="E139" s="25"/>
      <c r="F139" s="25"/>
      <c r="G139" s="25"/>
      <c r="H139" s="26" t="n">
        <f aca="false">Settings!$D$8</f>
        <v>3</v>
      </c>
      <c r="I139" s="27" t="str">
        <f aca="false">IF(OR($D139="",$E139=""),"",IFERROR($D139/$E139,0))</f>
        <v/>
      </c>
      <c r="J139" s="28" t="str">
        <f aca="false">IF($I139="","",$I139*7)</f>
        <v/>
      </c>
      <c r="K139" s="29" t="str">
        <f aca="false">IF($J139="","",ROUND($J139*($G139+$H139),0))</f>
        <v/>
      </c>
      <c r="L139" s="28" t="str">
        <f aca="false">IF(OR($J139="",$J139=0,$F139=""),"",$F139/$J139)</f>
        <v/>
      </c>
      <c r="M139" s="30" t="str">
        <f aca="false">IF($K139="","",IF($J139=0,"No sales — review",IF($F139&lt;=$K139,"Order now",IF($F139&lt;=$K139*Settings!$D$12,"Approaching","OK"))))</f>
        <v/>
      </c>
      <c r="N139" s="29" t="str">
        <f aca="false">IF($K139="","",IF($F139&lt;=$K139,MAX(0,ROUND($J139*($G139+$H139+Settings!$D$10)-$F139,0)),0))</f>
        <v/>
      </c>
      <c r="O139" s="31" t="str">
        <f aca="false">IF(OR($D139="",$F139=""),"",IFERROR($D139/($D139+$F139),""))</f>
        <v/>
      </c>
      <c r="P139" s="30" t="str">
        <f aca="false">IF($O139="","",IF($O139&lt;Settings!$D$14,"Slow mover",""))</f>
        <v/>
      </c>
    </row>
    <row r="140" customFormat="false" ht="15" hidden="false" customHeight="false" outlineLevel="0" collapsed="false">
      <c r="A140" s="25"/>
      <c r="B140" s="25"/>
      <c r="C140" s="25"/>
      <c r="D140" s="25"/>
      <c r="E140" s="25"/>
      <c r="F140" s="25"/>
      <c r="G140" s="25"/>
      <c r="H140" s="26" t="n">
        <f aca="false">Settings!$D$8</f>
        <v>3</v>
      </c>
      <c r="I140" s="27" t="str">
        <f aca="false">IF(OR($D140="",$E140=""),"",IFERROR($D140/$E140,0))</f>
        <v/>
      </c>
      <c r="J140" s="28" t="str">
        <f aca="false">IF($I140="","",$I140*7)</f>
        <v/>
      </c>
      <c r="K140" s="29" t="str">
        <f aca="false">IF($J140="","",ROUND($J140*($G140+$H140),0))</f>
        <v/>
      </c>
      <c r="L140" s="28" t="str">
        <f aca="false">IF(OR($J140="",$J140=0,$F140=""),"",$F140/$J140)</f>
        <v/>
      </c>
      <c r="M140" s="30" t="str">
        <f aca="false">IF($K140="","",IF($J140=0,"No sales — review",IF($F140&lt;=$K140,"Order now",IF($F140&lt;=$K140*Settings!$D$12,"Approaching","OK"))))</f>
        <v/>
      </c>
      <c r="N140" s="29" t="str">
        <f aca="false">IF($K140="","",IF($F140&lt;=$K140,MAX(0,ROUND($J140*($G140+$H140+Settings!$D$10)-$F140,0)),0))</f>
        <v/>
      </c>
      <c r="O140" s="31" t="str">
        <f aca="false">IF(OR($D140="",$F140=""),"",IFERROR($D140/($D140+$F140),""))</f>
        <v/>
      </c>
      <c r="P140" s="30" t="str">
        <f aca="false">IF($O140="","",IF($O140&lt;Settings!$D$14,"Slow mover",""))</f>
        <v/>
      </c>
    </row>
    <row r="141" customFormat="false" ht="15" hidden="false" customHeight="false" outlineLevel="0" collapsed="false">
      <c r="A141" s="25"/>
      <c r="B141" s="25"/>
      <c r="C141" s="25"/>
      <c r="D141" s="25"/>
      <c r="E141" s="25"/>
      <c r="F141" s="25"/>
      <c r="G141" s="25"/>
      <c r="H141" s="26" t="n">
        <f aca="false">Settings!$D$8</f>
        <v>3</v>
      </c>
      <c r="I141" s="27" t="str">
        <f aca="false">IF(OR($D141="",$E141=""),"",IFERROR($D141/$E141,0))</f>
        <v/>
      </c>
      <c r="J141" s="28" t="str">
        <f aca="false">IF($I141="","",$I141*7)</f>
        <v/>
      </c>
      <c r="K141" s="29" t="str">
        <f aca="false">IF($J141="","",ROUND($J141*($G141+$H141),0))</f>
        <v/>
      </c>
      <c r="L141" s="28" t="str">
        <f aca="false">IF(OR($J141="",$J141=0,$F141=""),"",$F141/$J141)</f>
        <v/>
      </c>
      <c r="M141" s="30" t="str">
        <f aca="false">IF($K141="","",IF($J141=0,"No sales — review",IF($F141&lt;=$K141,"Order now",IF($F141&lt;=$K141*Settings!$D$12,"Approaching","OK"))))</f>
        <v/>
      </c>
      <c r="N141" s="29" t="str">
        <f aca="false">IF($K141="","",IF($F141&lt;=$K141,MAX(0,ROUND($J141*($G141+$H141+Settings!$D$10)-$F141,0)),0))</f>
        <v/>
      </c>
      <c r="O141" s="31" t="str">
        <f aca="false">IF(OR($D141="",$F141=""),"",IFERROR($D141/($D141+$F141),""))</f>
        <v/>
      </c>
      <c r="P141" s="30" t="str">
        <f aca="false">IF($O141="","",IF($O141&lt;Settings!$D$14,"Slow mover",""))</f>
        <v/>
      </c>
    </row>
    <row r="142" customFormat="false" ht="15" hidden="false" customHeight="false" outlineLevel="0" collapsed="false">
      <c r="A142" s="25"/>
      <c r="B142" s="25"/>
      <c r="C142" s="25"/>
      <c r="D142" s="25"/>
      <c r="E142" s="25"/>
      <c r="F142" s="25"/>
      <c r="G142" s="25"/>
      <c r="H142" s="26" t="n">
        <f aca="false">Settings!$D$8</f>
        <v>3</v>
      </c>
      <c r="I142" s="27" t="str">
        <f aca="false">IF(OR($D142="",$E142=""),"",IFERROR($D142/$E142,0))</f>
        <v/>
      </c>
      <c r="J142" s="28" t="str">
        <f aca="false">IF($I142="","",$I142*7)</f>
        <v/>
      </c>
      <c r="K142" s="29" t="str">
        <f aca="false">IF($J142="","",ROUND($J142*($G142+$H142),0))</f>
        <v/>
      </c>
      <c r="L142" s="28" t="str">
        <f aca="false">IF(OR($J142="",$J142=0,$F142=""),"",$F142/$J142)</f>
        <v/>
      </c>
      <c r="M142" s="30" t="str">
        <f aca="false">IF($K142="","",IF($J142=0,"No sales — review",IF($F142&lt;=$K142,"Order now",IF($F142&lt;=$K142*Settings!$D$12,"Approaching","OK"))))</f>
        <v/>
      </c>
      <c r="N142" s="29" t="str">
        <f aca="false">IF($K142="","",IF($F142&lt;=$K142,MAX(0,ROUND($J142*($G142+$H142+Settings!$D$10)-$F142,0)),0))</f>
        <v/>
      </c>
      <c r="O142" s="31" t="str">
        <f aca="false">IF(OR($D142="",$F142=""),"",IFERROR($D142/($D142+$F142),""))</f>
        <v/>
      </c>
      <c r="P142" s="30" t="str">
        <f aca="false">IF($O142="","",IF($O142&lt;Settings!$D$14,"Slow mover",""))</f>
        <v/>
      </c>
    </row>
    <row r="143" customFormat="false" ht="15" hidden="false" customHeight="false" outlineLevel="0" collapsed="false">
      <c r="A143" s="25"/>
      <c r="B143" s="25"/>
      <c r="C143" s="25"/>
      <c r="D143" s="25"/>
      <c r="E143" s="25"/>
      <c r="F143" s="25"/>
      <c r="G143" s="25"/>
      <c r="H143" s="26" t="n">
        <f aca="false">Settings!$D$8</f>
        <v>3</v>
      </c>
      <c r="I143" s="27" t="str">
        <f aca="false">IF(OR($D143="",$E143=""),"",IFERROR($D143/$E143,0))</f>
        <v/>
      </c>
      <c r="J143" s="28" t="str">
        <f aca="false">IF($I143="","",$I143*7)</f>
        <v/>
      </c>
      <c r="K143" s="29" t="str">
        <f aca="false">IF($J143="","",ROUND($J143*($G143+$H143),0))</f>
        <v/>
      </c>
      <c r="L143" s="28" t="str">
        <f aca="false">IF(OR($J143="",$J143=0,$F143=""),"",$F143/$J143)</f>
        <v/>
      </c>
      <c r="M143" s="30" t="str">
        <f aca="false">IF($K143="","",IF($J143=0,"No sales — review",IF($F143&lt;=$K143,"Order now",IF($F143&lt;=$K143*Settings!$D$12,"Approaching","OK"))))</f>
        <v/>
      </c>
      <c r="N143" s="29" t="str">
        <f aca="false">IF($K143="","",IF($F143&lt;=$K143,MAX(0,ROUND($J143*($G143+$H143+Settings!$D$10)-$F143,0)),0))</f>
        <v/>
      </c>
      <c r="O143" s="31" t="str">
        <f aca="false">IF(OR($D143="",$F143=""),"",IFERROR($D143/($D143+$F143),""))</f>
        <v/>
      </c>
      <c r="P143" s="30" t="str">
        <f aca="false">IF($O143="","",IF($O143&lt;Settings!$D$14,"Slow mover",""))</f>
        <v/>
      </c>
    </row>
    <row r="144" customFormat="false" ht="15" hidden="false" customHeight="false" outlineLevel="0" collapsed="false">
      <c r="A144" s="25"/>
      <c r="B144" s="25"/>
      <c r="C144" s="25"/>
      <c r="D144" s="25"/>
      <c r="E144" s="25"/>
      <c r="F144" s="25"/>
      <c r="G144" s="25"/>
      <c r="H144" s="26" t="n">
        <f aca="false">Settings!$D$8</f>
        <v>3</v>
      </c>
      <c r="I144" s="27" t="str">
        <f aca="false">IF(OR($D144="",$E144=""),"",IFERROR($D144/$E144,0))</f>
        <v/>
      </c>
      <c r="J144" s="28" t="str">
        <f aca="false">IF($I144="","",$I144*7)</f>
        <v/>
      </c>
      <c r="K144" s="29" t="str">
        <f aca="false">IF($J144="","",ROUND($J144*($G144+$H144),0))</f>
        <v/>
      </c>
      <c r="L144" s="28" t="str">
        <f aca="false">IF(OR($J144="",$J144=0,$F144=""),"",$F144/$J144)</f>
        <v/>
      </c>
      <c r="M144" s="30" t="str">
        <f aca="false">IF($K144="","",IF($J144=0,"No sales — review",IF($F144&lt;=$K144,"Order now",IF($F144&lt;=$K144*Settings!$D$12,"Approaching","OK"))))</f>
        <v/>
      </c>
      <c r="N144" s="29" t="str">
        <f aca="false">IF($K144="","",IF($F144&lt;=$K144,MAX(0,ROUND($J144*($G144+$H144+Settings!$D$10)-$F144,0)),0))</f>
        <v/>
      </c>
      <c r="O144" s="31" t="str">
        <f aca="false">IF(OR($D144="",$F144=""),"",IFERROR($D144/($D144+$F144),""))</f>
        <v/>
      </c>
      <c r="P144" s="30" t="str">
        <f aca="false">IF($O144="","",IF($O144&lt;Settings!$D$14,"Slow mover",""))</f>
        <v/>
      </c>
    </row>
    <row r="145" customFormat="false" ht="15" hidden="false" customHeight="false" outlineLevel="0" collapsed="false">
      <c r="A145" s="25"/>
      <c r="B145" s="25"/>
      <c r="C145" s="25"/>
      <c r="D145" s="25"/>
      <c r="E145" s="25"/>
      <c r="F145" s="25"/>
      <c r="G145" s="25"/>
      <c r="H145" s="26" t="n">
        <f aca="false">Settings!$D$8</f>
        <v>3</v>
      </c>
      <c r="I145" s="27" t="str">
        <f aca="false">IF(OR($D145="",$E145=""),"",IFERROR($D145/$E145,0))</f>
        <v/>
      </c>
      <c r="J145" s="28" t="str">
        <f aca="false">IF($I145="","",$I145*7)</f>
        <v/>
      </c>
      <c r="K145" s="29" t="str">
        <f aca="false">IF($J145="","",ROUND($J145*($G145+$H145),0))</f>
        <v/>
      </c>
      <c r="L145" s="28" t="str">
        <f aca="false">IF(OR($J145="",$J145=0,$F145=""),"",$F145/$J145)</f>
        <v/>
      </c>
      <c r="M145" s="30" t="str">
        <f aca="false">IF($K145="","",IF($J145=0,"No sales — review",IF($F145&lt;=$K145,"Order now",IF($F145&lt;=$K145*Settings!$D$12,"Approaching","OK"))))</f>
        <v/>
      </c>
      <c r="N145" s="29" t="str">
        <f aca="false">IF($K145="","",IF($F145&lt;=$K145,MAX(0,ROUND($J145*($G145+$H145+Settings!$D$10)-$F145,0)),0))</f>
        <v/>
      </c>
      <c r="O145" s="31" t="str">
        <f aca="false">IF(OR($D145="",$F145=""),"",IFERROR($D145/($D145+$F145),""))</f>
        <v/>
      </c>
      <c r="P145" s="30" t="str">
        <f aca="false">IF($O145="","",IF($O145&lt;Settings!$D$14,"Slow mover",""))</f>
        <v/>
      </c>
    </row>
    <row r="146" customFormat="false" ht="15" hidden="false" customHeight="false" outlineLevel="0" collapsed="false">
      <c r="A146" s="25"/>
      <c r="B146" s="25"/>
      <c r="C146" s="25"/>
      <c r="D146" s="25"/>
      <c r="E146" s="25"/>
      <c r="F146" s="25"/>
      <c r="G146" s="25"/>
      <c r="H146" s="26" t="n">
        <f aca="false">Settings!$D$8</f>
        <v>3</v>
      </c>
      <c r="I146" s="27" t="str">
        <f aca="false">IF(OR($D146="",$E146=""),"",IFERROR($D146/$E146,0))</f>
        <v/>
      </c>
      <c r="J146" s="28" t="str">
        <f aca="false">IF($I146="","",$I146*7)</f>
        <v/>
      </c>
      <c r="K146" s="29" t="str">
        <f aca="false">IF($J146="","",ROUND($J146*($G146+$H146),0))</f>
        <v/>
      </c>
      <c r="L146" s="28" t="str">
        <f aca="false">IF(OR($J146="",$J146=0,$F146=""),"",$F146/$J146)</f>
        <v/>
      </c>
      <c r="M146" s="30" t="str">
        <f aca="false">IF($K146="","",IF($J146=0,"No sales — review",IF($F146&lt;=$K146,"Order now",IF($F146&lt;=$K146*Settings!$D$12,"Approaching","OK"))))</f>
        <v/>
      </c>
      <c r="N146" s="29" t="str">
        <f aca="false">IF($K146="","",IF($F146&lt;=$K146,MAX(0,ROUND($J146*($G146+$H146+Settings!$D$10)-$F146,0)),0))</f>
        <v/>
      </c>
      <c r="O146" s="31" t="str">
        <f aca="false">IF(OR($D146="",$F146=""),"",IFERROR($D146/($D146+$F146),""))</f>
        <v/>
      </c>
      <c r="P146" s="30" t="str">
        <f aca="false">IF($O146="","",IF($O146&lt;Settings!$D$14,"Slow mover",""))</f>
        <v/>
      </c>
    </row>
    <row r="147" customFormat="false" ht="15" hidden="false" customHeight="false" outlineLevel="0" collapsed="false">
      <c r="A147" s="25"/>
      <c r="B147" s="25"/>
      <c r="C147" s="25"/>
      <c r="D147" s="25"/>
      <c r="E147" s="25"/>
      <c r="F147" s="25"/>
      <c r="G147" s="25"/>
      <c r="H147" s="26" t="n">
        <f aca="false">Settings!$D$8</f>
        <v>3</v>
      </c>
      <c r="I147" s="27" t="str">
        <f aca="false">IF(OR($D147="",$E147=""),"",IFERROR($D147/$E147,0))</f>
        <v/>
      </c>
      <c r="J147" s="28" t="str">
        <f aca="false">IF($I147="","",$I147*7)</f>
        <v/>
      </c>
      <c r="K147" s="29" t="str">
        <f aca="false">IF($J147="","",ROUND($J147*($G147+$H147),0))</f>
        <v/>
      </c>
      <c r="L147" s="28" t="str">
        <f aca="false">IF(OR($J147="",$J147=0,$F147=""),"",$F147/$J147)</f>
        <v/>
      </c>
      <c r="M147" s="30" t="str">
        <f aca="false">IF($K147="","",IF($J147=0,"No sales — review",IF($F147&lt;=$K147,"Order now",IF($F147&lt;=$K147*Settings!$D$12,"Approaching","OK"))))</f>
        <v/>
      </c>
      <c r="N147" s="29" t="str">
        <f aca="false">IF($K147="","",IF($F147&lt;=$K147,MAX(0,ROUND($J147*($G147+$H147+Settings!$D$10)-$F147,0)),0))</f>
        <v/>
      </c>
      <c r="O147" s="31" t="str">
        <f aca="false">IF(OR($D147="",$F147=""),"",IFERROR($D147/($D147+$F147),""))</f>
        <v/>
      </c>
      <c r="P147" s="30" t="str">
        <f aca="false">IF($O147="","",IF($O147&lt;Settings!$D$14,"Slow mover",""))</f>
        <v/>
      </c>
    </row>
    <row r="148" customFormat="false" ht="15" hidden="false" customHeight="false" outlineLevel="0" collapsed="false">
      <c r="A148" s="25"/>
      <c r="B148" s="25"/>
      <c r="C148" s="25"/>
      <c r="D148" s="25"/>
      <c r="E148" s="25"/>
      <c r="F148" s="25"/>
      <c r="G148" s="25"/>
      <c r="H148" s="26" t="n">
        <f aca="false">Settings!$D$8</f>
        <v>3</v>
      </c>
      <c r="I148" s="27" t="str">
        <f aca="false">IF(OR($D148="",$E148=""),"",IFERROR($D148/$E148,0))</f>
        <v/>
      </c>
      <c r="J148" s="28" t="str">
        <f aca="false">IF($I148="","",$I148*7)</f>
        <v/>
      </c>
      <c r="K148" s="29" t="str">
        <f aca="false">IF($J148="","",ROUND($J148*($G148+$H148),0))</f>
        <v/>
      </c>
      <c r="L148" s="28" t="str">
        <f aca="false">IF(OR($J148="",$J148=0,$F148=""),"",$F148/$J148)</f>
        <v/>
      </c>
      <c r="M148" s="30" t="str">
        <f aca="false">IF($K148="","",IF($J148=0,"No sales — review",IF($F148&lt;=$K148,"Order now",IF($F148&lt;=$K148*Settings!$D$12,"Approaching","OK"))))</f>
        <v/>
      </c>
      <c r="N148" s="29" t="str">
        <f aca="false">IF($K148="","",IF($F148&lt;=$K148,MAX(0,ROUND($J148*($G148+$H148+Settings!$D$10)-$F148,0)),0))</f>
        <v/>
      </c>
      <c r="O148" s="31" t="str">
        <f aca="false">IF(OR($D148="",$F148=""),"",IFERROR($D148/($D148+$F148),""))</f>
        <v/>
      </c>
      <c r="P148" s="30" t="str">
        <f aca="false">IF($O148="","",IF($O148&lt;Settings!$D$14,"Slow mover",""))</f>
        <v/>
      </c>
    </row>
    <row r="149" customFormat="false" ht="15" hidden="false" customHeight="false" outlineLevel="0" collapsed="false">
      <c r="A149" s="25"/>
      <c r="B149" s="25"/>
      <c r="C149" s="25"/>
      <c r="D149" s="25"/>
      <c r="E149" s="25"/>
      <c r="F149" s="25"/>
      <c r="G149" s="25"/>
      <c r="H149" s="26" t="n">
        <f aca="false">Settings!$D$8</f>
        <v>3</v>
      </c>
      <c r="I149" s="27" t="str">
        <f aca="false">IF(OR($D149="",$E149=""),"",IFERROR($D149/$E149,0))</f>
        <v/>
      </c>
      <c r="J149" s="28" t="str">
        <f aca="false">IF($I149="","",$I149*7)</f>
        <v/>
      </c>
      <c r="K149" s="29" t="str">
        <f aca="false">IF($J149="","",ROUND($J149*($G149+$H149),0))</f>
        <v/>
      </c>
      <c r="L149" s="28" t="str">
        <f aca="false">IF(OR($J149="",$J149=0,$F149=""),"",$F149/$J149)</f>
        <v/>
      </c>
      <c r="M149" s="30" t="str">
        <f aca="false">IF($K149="","",IF($J149=0,"No sales — review",IF($F149&lt;=$K149,"Order now",IF($F149&lt;=$K149*Settings!$D$12,"Approaching","OK"))))</f>
        <v/>
      </c>
      <c r="N149" s="29" t="str">
        <f aca="false">IF($K149="","",IF($F149&lt;=$K149,MAX(0,ROUND($J149*($G149+$H149+Settings!$D$10)-$F149,0)),0))</f>
        <v/>
      </c>
      <c r="O149" s="31" t="str">
        <f aca="false">IF(OR($D149="",$F149=""),"",IFERROR($D149/($D149+$F149),""))</f>
        <v/>
      </c>
      <c r="P149" s="30" t="str">
        <f aca="false">IF($O149="","",IF($O149&lt;Settings!$D$14,"Slow mover",""))</f>
        <v/>
      </c>
    </row>
    <row r="150" customFormat="false" ht="15" hidden="false" customHeight="false" outlineLevel="0" collapsed="false">
      <c r="A150" s="25"/>
      <c r="B150" s="25"/>
      <c r="C150" s="25"/>
      <c r="D150" s="25"/>
      <c r="E150" s="25"/>
      <c r="F150" s="25"/>
      <c r="G150" s="25"/>
      <c r="H150" s="26" t="n">
        <f aca="false">Settings!$D$8</f>
        <v>3</v>
      </c>
      <c r="I150" s="27" t="str">
        <f aca="false">IF(OR($D150="",$E150=""),"",IFERROR($D150/$E150,0))</f>
        <v/>
      </c>
      <c r="J150" s="28" t="str">
        <f aca="false">IF($I150="","",$I150*7)</f>
        <v/>
      </c>
      <c r="K150" s="29" t="str">
        <f aca="false">IF($J150="","",ROUND($J150*($G150+$H150),0))</f>
        <v/>
      </c>
      <c r="L150" s="28" t="str">
        <f aca="false">IF(OR($J150="",$J150=0,$F150=""),"",$F150/$J150)</f>
        <v/>
      </c>
      <c r="M150" s="30" t="str">
        <f aca="false">IF($K150="","",IF($J150=0,"No sales — review",IF($F150&lt;=$K150,"Order now",IF($F150&lt;=$K150*Settings!$D$12,"Approaching","OK"))))</f>
        <v/>
      </c>
      <c r="N150" s="29" t="str">
        <f aca="false">IF($K150="","",IF($F150&lt;=$K150,MAX(0,ROUND($J150*($G150+$H150+Settings!$D$10)-$F150,0)),0))</f>
        <v/>
      </c>
      <c r="O150" s="31" t="str">
        <f aca="false">IF(OR($D150="",$F150=""),"",IFERROR($D150/($D150+$F150),""))</f>
        <v/>
      </c>
      <c r="P150" s="30" t="str">
        <f aca="false">IF($O150="","",IF($O150&lt;Settings!$D$14,"Slow mover",""))</f>
        <v/>
      </c>
    </row>
    <row r="151" customFormat="false" ht="15" hidden="false" customHeight="false" outlineLevel="0" collapsed="false">
      <c r="A151" s="25"/>
      <c r="B151" s="25"/>
      <c r="C151" s="25"/>
      <c r="D151" s="25"/>
      <c r="E151" s="25"/>
      <c r="F151" s="25"/>
      <c r="G151" s="25"/>
      <c r="H151" s="26" t="n">
        <f aca="false">Settings!$D$8</f>
        <v>3</v>
      </c>
      <c r="I151" s="27" t="str">
        <f aca="false">IF(OR($D151="",$E151=""),"",IFERROR($D151/$E151,0))</f>
        <v/>
      </c>
      <c r="J151" s="28" t="str">
        <f aca="false">IF($I151="","",$I151*7)</f>
        <v/>
      </c>
      <c r="K151" s="29" t="str">
        <f aca="false">IF($J151="","",ROUND($J151*($G151+$H151),0))</f>
        <v/>
      </c>
      <c r="L151" s="28" t="str">
        <f aca="false">IF(OR($J151="",$J151=0,$F151=""),"",$F151/$J151)</f>
        <v/>
      </c>
      <c r="M151" s="30" t="str">
        <f aca="false">IF($K151="","",IF($J151=0,"No sales — review",IF($F151&lt;=$K151,"Order now",IF($F151&lt;=$K151*Settings!$D$12,"Approaching","OK"))))</f>
        <v/>
      </c>
      <c r="N151" s="29" t="str">
        <f aca="false">IF($K151="","",IF($F151&lt;=$K151,MAX(0,ROUND($J151*($G151+$H151+Settings!$D$10)-$F151,0)),0))</f>
        <v/>
      </c>
      <c r="O151" s="31" t="str">
        <f aca="false">IF(OR($D151="",$F151=""),"",IFERROR($D151/($D151+$F151),""))</f>
        <v/>
      </c>
      <c r="P151" s="30" t="str">
        <f aca="false">IF($O151="","",IF($O151&lt;Settings!$D$14,"Slow mover",""))</f>
        <v/>
      </c>
    </row>
    <row r="152" customFormat="false" ht="15" hidden="false" customHeight="false" outlineLevel="0" collapsed="false">
      <c r="A152" s="25"/>
      <c r="B152" s="25"/>
      <c r="C152" s="25"/>
      <c r="D152" s="25"/>
      <c r="E152" s="25"/>
      <c r="F152" s="25"/>
      <c r="G152" s="25"/>
      <c r="H152" s="26" t="n">
        <f aca="false">Settings!$D$8</f>
        <v>3</v>
      </c>
      <c r="I152" s="27" t="str">
        <f aca="false">IF(OR($D152="",$E152=""),"",IFERROR($D152/$E152,0))</f>
        <v/>
      </c>
      <c r="J152" s="28" t="str">
        <f aca="false">IF($I152="","",$I152*7)</f>
        <v/>
      </c>
      <c r="K152" s="29" t="str">
        <f aca="false">IF($J152="","",ROUND($J152*($G152+$H152),0))</f>
        <v/>
      </c>
      <c r="L152" s="28" t="str">
        <f aca="false">IF(OR($J152="",$J152=0,$F152=""),"",$F152/$J152)</f>
        <v/>
      </c>
      <c r="M152" s="30" t="str">
        <f aca="false">IF($K152="","",IF($J152=0,"No sales — review",IF($F152&lt;=$K152,"Order now",IF($F152&lt;=$K152*Settings!$D$12,"Approaching","OK"))))</f>
        <v/>
      </c>
      <c r="N152" s="29" t="str">
        <f aca="false">IF($K152="","",IF($F152&lt;=$K152,MAX(0,ROUND($J152*($G152+$H152+Settings!$D$10)-$F152,0)),0))</f>
        <v/>
      </c>
      <c r="O152" s="31" t="str">
        <f aca="false">IF(OR($D152="",$F152=""),"",IFERROR($D152/($D152+$F152),""))</f>
        <v/>
      </c>
      <c r="P152" s="30" t="str">
        <f aca="false">IF($O152="","",IF($O152&lt;Settings!$D$14,"Slow mover",""))</f>
        <v/>
      </c>
    </row>
    <row r="153" customFormat="false" ht="15" hidden="false" customHeight="false" outlineLevel="0" collapsed="false">
      <c r="A153" s="25"/>
      <c r="B153" s="25"/>
      <c r="C153" s="25"/>
      <c r="D153" s="25"/>
      <c r="E153" s="25"/>
      <c r="F153" s="25"/>
      <c r="G153" s="25"/>
      <c r="H153" s="26" t="n">
        <f aca="false">Settings!$D$8</f>
        <v>3</v>
      </c>
      <c r="I153" s="27" t="str">
        <f aca="false">IF(OR($D153="",$E153=""),"",IFERROR($D153/$E153,0))</f>
        <v/>
      </c>
      <c r="J153" s="28" t="str">
        <f aca="false">IF($I153="","",$I153*7)</f>
        <v/>
      </c>
      <c r="K153" s="29" t="str">
        <f aca="false">IF($J153="","",ROUND($J153*($G153+$H153),0))</f>
        <v/>
      </c>
      <c r="L153" s="28" t="str">
        <f aca="false">IF(OR($J153="",$J153=0,$F153=""),"",$F153/$J153)</f>
        <v/>
      </c>
      <c r="M153" s="30" t="str">
        <f aca="false">IF($K153="","",IF($J153=0,"No sales — review",IF($F153&lt;=$K153,"Order now",IF($F153&lt;=$K153*Settings!$D$12,"Approaching","OK"))))</f>
        <v/>
      </c>
      <c r="N153" s="29" t="str">
        <f aca="false">IF($K153="","",IF($F153&lt;=$K153,MAX(0,ROUND($J153*($G153+$H153+Settings!$D$10)-$F153,0)),0))</f>
        <v/>
      </c>
      <c r="O153" s="31" t="str">
        <f aca="false">IF(OR($D153="",$F153=""),"",IFERROR($D153/($D153+$F153),""))</f>
        <v/>
      </c>
      <c r="P153" s="30" t="str">
        <f aca="false">IF($O153="","",IF($O153&lt;Settings!$D$14,"Slow mover",""))</f>
        <v/>
      </c>
    </row>
    <row r="155" customFormat="false" ht="15" hidden="false" customHeight="false" outlineLevel="0" collapsed="false">
      <c r="A155" s="32" t="s">
        <v>66</v>
      </c>
    </row>
    <row r="156" customFormat="false" ht="15" hidden="false" customHeight="false" outlineLevel="0" collapsed="false">
      <c r="A156" s="14" t="s">
        <v>67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2026-09-06T11:05:46Z</dcterms:created>
  <dc:creator>openpyxl</dc:creator>
  <dc:description/>
  <dc:language>en-US</dc:language>
  <cp:lastModifiedBy/>
  <dcterms:modified xsi:type="dcterms:W3CDTF">2026-09-06T11:05:46Z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